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Z:\1. PRESUPUESTO\e.vizcaino\MAP Transparencia\2024\"/>
    </mc:Choice>
  </mc:AlternateContent>
  <xr:revisionPtr revIDLastSave="0" documentId="13_ncr:1_{80075A0C-BEFC-47FE-BF68-C19DAC59A8D6}" xr6:coauthVersionLast="47" xr6:coauthVersionMax="47" xr10:uidLastSave="{00000000-0000-0000-0000-000000000000}"/>
  <bookViews>
    <workbookView xWindow="-120" yWindow="-120" windowWidth="29040" windowHeight="15720" xr2:uid="{4338FEAE-DB8E-4C02-BE6D-DDC1311F061E}"/>
  </bookViews>
  <sheets>
    <sheet name="6143,44,45 y 46"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5" i="1" l="1"/>
  <c r="J65" i="1"/>
  <c r="J137" i="1"/>
  <c r="I137" i="1"/>
  <c r="I133" i="1"/>
  <c r="J102" i="1"/>
  <c r="I102" i="1"/>
  <c r="I98" i="1"/>
  <c r="I61" i="1"/>
  <c r="I30" i="1"/>
  <c r="C17" i="1"/>
  <c r="C16" i="1"/>
  <c r="C15" i="1"/>
  <c r="J30" i="1" l="1"/>
  <c r="I26" i="1"/>
</calcChain>
</file>

<file path=xl/sharedStrings.xml><?xml version="1.0" encoding="utf-8"?>
<sst xmlns="http://schemas.openxmlformats.org/spreadsheetml/2006/main" count="266" uniqueCount="100">
  <si>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</si>
  <si>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</si>
  <si>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</si>
  <si>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</si>
  <si>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</si>
  <si>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</si>
  <si>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</si>
  <si>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</si>
  <si>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</si>
  <si>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</si>
  <si>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</si>
  <si>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</si>
  <si>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</si>
  <si>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</si>
  <si>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</si>
  <si>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</si>
  <si>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</si>
  <si>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</si>
  <si>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</si>
  <si>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</si>
  <si>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</si>
  <si>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</si>
  <si>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</si>
  <si>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</si>
  <si>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</si>
  <si>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</si>
  <si>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</si>
  <si>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</si>
  <si>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</si>
  <si>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</si>
  <si>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</si>
  <si>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</si>
  <si>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</si>
  <si>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</si>
  <si>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</si>
  <si>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</si>
  <si>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</si>
  <si>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</si>
  <si>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</si>
  <si>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</si>
  <si>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</si>
  <si>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</si>
  <si>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</si>
  <si>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</si>
  <si>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</si>
  <si>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</si>
  <si>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</si>
  <si>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</si>
  <si>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</si>
  <si>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5158-DIRECCION GENERAL DE ADUANAS</t>
  </si>
  <si>
    <t>01-DIRECCION GENERAL DE ADUANAS</t>
  </si>
  <si>
    <t>0001-DIRECCION GENERAL DE ADUANAS</t>
  </si>
  <si>
    <t>6144-Zonas Francas reciben autorización para operar</t>
  </si>
  <si>
    <t>6145-Empresas certificadas por Operadores Económicos Autorizados para la importación y exportación.</t>
  </si>
  <si>
    <t>12-Inspección y Supervisión en Las Zonas Francas</t>
  </si>
  <si>
    <t>11-Servicios de Administración Aduanera</t>
  </si>
  <si>
    <t>Ser un ente facilitador del comercio exterior, contribuyendo al crecimiento económico y la competitividad de la nación, con una adecuada fiscalización y vigilancia del tráfico internacional de mercancías.</t>
  </si>
  <si>
    <t>Ser una aduana eficiente y moderna que responde de manera oportuna a las exigencias del comercio exterior, con una efectiva gestión de riesgo y altos estándares de calidad, que promueve el cumplimiento normativo, sustentando en la integridad de sus recursos humanos.</t>
  </si>
  <si>
    <t>1.1.1</t>
  </si>
  <si>
    <t>El programa de servicios de administración aduanera consiste en la gestión y administración general de los servicios de despacho de importación y exportación. Además de controlar y satisfacer las necesidades de los contribuyentes, contribuyendo para que el proceso de desaduanización de mercancía se realice de una manera expedita, teniendo como fundamento las mejores prácticas internacionales en materia aduanera y garantizando la seguridad nacional mediante el cumplimiento de la normativa correspondiente.</t>
  </si>
  <si>
    <t>Personas físicas y jurídicas</t>
  </si>
  <si>
    <t>Declaraciones de importación y exportación a las que se les prestan los servicios de desaduanización durante el proceso de despacho.</t>
  </si>
  <si>
    <t>Cantidad declaraciones</t>
  </si>
  <si>
    <t>El programa consiste en las evaluaciones previas y posterior es de las empresas bajo el régimen suspensivo de Zonas Francas Comerciales con la finalidad de controlar y evaluar sus importaciones y exportaciones.</t>
  </si>
  <si>
    <t>Empresas de Zonas Francas Comerciales</t>
  </si>
  <si>
    <t>6144 - Zonas francas reciben autorización para operar</t>
  </si>
  <si>
    <t>Cantidad de licencias emitidas</t>
  </si>
  <si>
    <t>Otorgamiento y/o renovación de licencia a las empresas de Zonas Francas Comerciales, a los fines de que estas puedan operar bajo los lineamientos de la Ley 4315-55.</t>
  </si>
  <si>
    <t>En este programa se ofrecen los servicios y operaciones que necesitan evaluaciones técnicas profundas por parte de personal especializado, con la finalidad de otorgar certificaciones y/o exoneraciones dependiendo el tipo de requerimiento que realice el contribuyente y la legalidad de los procedimientos aduanales. El propósito de los servicios y operaciones técnicas es aportar a la validación técnica correspondiente a los fines de asignar las certificaciones de operador económico autorizado y las exoneraciones.</t>
  </si>
  <si>
    <t>Personas físicas Y jurídicas</t>
  </si>
  <si>
    <t>Cantidad de certificaciones emitidas</t>
  </si>
  <si>
    <t>6146 - Personas físicas y jurídicas reciben permisos de exoneración para la importación</t>
  </si>
  <si>
    <t>Cantidad de exoneraciones emitidas</t>
  </si>
  <si>
    <t>,</t>
  </si>
  <si>
    <t>Aplicación de exoneraciones parciales y/o totales concedidas en los casos en que proceda, sobre las importaciones directas</t>
  </si>
  <si>
    <t>6143-Personas Físicas y Jurídicas reciben servicios de desaduanización de mercancías</t>
  </si>
  <si>
    <t>I -Información Institucional</t>
  </si>
  <si>
    <t>Personas Físicas y Jurídicas reciben servicios de desaduanización de mercancías</t>
  </si>
  <si>
    <t>13-Servicios y Operaciones Técnicas</t>
  </si>
  <si>
    <t>La Certificación de Operador Económico Autorizado(OEA)es una acreditación global que se otorga a las empresas luego de una auditoria y análisis previo, para probar el cumplimiento de ciertas medidas relacionadas con la seguridad y buenas prácticas en la cadena de suministro internacional de mercancías. Los operadores económicos que cumplan los criterios para la obtención del estatus OEA se consideran socios fiables en la cadena de suministro.</t>
  </si>
  <si>
    <t>6145 - Empresas certificadas por operadores económicos autorizados para la importación y exportación</t>
  </si>
  <si>
    <t>6146-Personas Físicas y Jurídicas reciben permisos de exoneración para la importación</t>
  </si>
  <si>
    <t xml:space="preserve">Edmundo Antonio Vizcaino Herrera </t>
  </si>
  <si>
    <t xml:space="preserve">Janibis Scarlet Santana Adames </t>
  </si>
  <si>
    <t>Enc. Sec. Ejecución Presupuestaria</t>
  </si>
  <si>
    <t>Enc. Dpto Gestión Estratégica</t>
  </si>
  <si>
    <t>DESARROLLO INSTITUCIONAL</t>
  </si>
  <si>
    <t>Administración pública transparente, eficiente y orientada</t>
  </si>
  <si>
    <t>Estructurar una administración pública eficiente que actúe con honestidad, transparencia y rendición de cuentas y se oriente a la obtención de resultados en beneficio de la sociedad y del desarrollo nacional y local</t>
  </si>
  <si>
    <t>Aumentar las recaudaciones por declaraciones de personas físicas o jurídicas en un 8% para el 2024</t>
  </si>
  <si>
    <t>Mejorar el control y supervisión de las zonas francas comerciales para lograr el aumento de certificaciones en un 4% para el 2024.</t>
  </si>
  <si>
    <t>Eficientizar los servicios y operaciones técnicas ofrecidos a empresas y personas físicas que generan retorno e impacto social para lograr un nivel de satisfacción mínimo de 90% para el 2024</t>
  </si>
  <si>
    <t>Lineamientos para la Ejecución Presupuestaria 2024 del Gobierno General Nacional</t>
  </si>
  <si>
    <t>Informe de Evaluación 2do. Semestre de las Metas Físicas-Financieras</t>
  </si>
  <si>
    <t xml:space="preserve"> Programación 2do. Semestre </t>
  </si>
  <si>
    <t>Ejecución 2do.Semestre</t>
  </si>
  <si>
    <t>Cumplimiento de la ejecución de meta fisica programada con relación a lo programado para el segundo semestre. En cuanto a la parte financiera, el desvío en 38%, se debe a que los recursos del Fondo 9995, no se ejecutan en línea.</t>
  </si>
  <si>
    <t>La desviación presentada de un 9% más en la ejecución física con relación a lo programado se atribuye a la intensificación de la actividad turística durante la temporada de fin de año. En cuanto a la parte financiera, el desvío en 40% se debe a que los recursos del Fondo 9995, no se ejecutan en línea.</t>
  </si>
  <si>
    <t>La desviación presentada de más de 100% en la ejecución física con relación a lo programado es inmaterial, En cuanto a la parte financiera, el desvío en 45% se debe a que los recursos del Fondo 9995, no se ejecutan en línea.</t>
  </si>
  <si>
    <t>La desviación presentada de más de un 13%  respecto a lo programado se debe al aumento en la cantidad de exoneraciones que fueron otorgadas durante este semestre. En cuanto a la parte financiera, el desvío en 42% se debe a que los recursos del Fondo 9995, no se ejecutan en línea.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</si>
</sst>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dd/mm/yyyy;@"/>
    <numFmt numFmtId="166" formatCode="[$-10409]#,##0;\-#,##0"/>
    <numFmt numFmtId="167" formatCode="[$-10409]#,##0.00;\-#,##0.00"/>
    <numFmt numFmtId="168" formatCode="[$-10409]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sz val="9"/>
      <color rgb="FF000000"/>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3">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8" fontId="16" fillId="7" borderId="25" xfId="0" applyNumberFormat="1" applyFont="1" applyFill="1" applyBorder="1" applyAlignment="1" applyProtection="1">
      <alignment horizontal="center" vertical="center" wrapText="1" readingOrder="1"/>
      <protection locked="0"/>
    </xf>
    <xf numFmtId="0" fontId="14" fillId="8" borderId="28" xfId="0" applyFont="1" applyFill="1" applyBorder="1" applyAlignment="1">
      <alignment horizontal="center" vertical="center" wrapText="1" readingOrder="1"/>
    </xf>
    <xf numFmtId="0" fontId="11" fillId="6" borderId="29" xfId="0" applyFont="1" applyFill="1" applyBorder="1" applyAlignment="1">
      <alignment vertical="top" wrapText="1"/>
    </xf>
    <xf numFmtId="0" fontId="23" fillId="8" borderId="28" xfId="0" applyFont="1" applyFill="1" applyBorder="1" applyAlignment="1">
      <alignment horizontal="center" vertical="center" wrapText="1" readingOrder="1"/>
    </xf>
    <xf numFmtId="0" fontId="16" fillId="6" borderId="28"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1" fillId="0" borderId="22" xfId="0"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3" fillId="0" borderId="0" xfId="0" applyFont="1" applyAlignment="1" applyProtection="1">
      <alignment horizontal="center"/>
      <protection locked="0"/>
    </xf>
    <xf numFmtId="0" fontId="11" fillId="0" borderId="0" xfId="0" applyFont="1" applyAlignment="1" applyProtection="1">
      <alignment horizontal="center"/>
      <protection locked="0"/>
    </xf>
    <xf numFmtId="0" fontId="11" fillId="0" borderId="34" xfId="0" applyFont="1" applyBorder="1" applyAlignment="1" applyProtection="1">
      <alignment horizontal="center"/>
      <protection locked="0"/>
    </xf>
  </cellXfs>
  <cellStyles count="3">
    <cellStyle name="Millares" xfId="1" builtinId="3"/>
    <cellStyle name="Normal" xfId="0" builtinId="0"/>
    <cellStyle name="Porcentaje" xfId="2" builtinId="5"/>
  </cellStyles>
  <dxfs count="60">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9"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9"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1</xdr:row>
      <xdr:rowOff>61132</xdr:rowOff>
    </xdr:from>
    <xdr:ext cx="1216025" cy="718789"/>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95250" y="261157"/>
          <a:ext cx="1216025" cy="71878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q-filesrv\plan%20estrategic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9:J30" totalsRowShown="0" headerRowDxfId="59" dataDxfId="57" headerRowBorderDxfId="58" tableBorderDxfId="56" totalsRowBorderDxfId="55">
  <autoFilter ref="A29:J30" xr:uid="{729C141F-E46E-4045-97F9-5386819ECC6C}"/>
  <tableColumns count="10">
    <tableColumn id="1" xr3:uid="{DC1B7B10-25DF-444B-B97E-464EC471DB5B}" name="Producto" dataDxfId="54"/>
    <tableColumn id="2" xr3:uid="{C61E64BC-B5A5-45F4-8F84-130CBA355D9D}" name="Indicador" dataDxfId="53"/>
    <tableColumn id="3" xr3:uid="{3AC7971E-A8AB-4C13-830D-AC13829EAC0E}" name="Física_x000a_(A)" dataDxfId="7"/>
    <tableColumn id="4" xr3:uid="{8DB7EDBB-DB79-4CBD-AD68-D153CE19B0A8}" name="Financiera_x000a_(B)" dataDxfId="6"/>
    <tableColumn id="9" xr3:uid="{F0F0230C-1AC1-4535-83F4-E083D77D07B4}" name="Física_x000a_(C)" dataDxfId="52"/>
    <tableColumn id="10" xr3:uid="{0CC70C83-E52A-4C45-B592-E7B7ECCF1AD3}" name="Financiera_x000a_(D)" dataDxfId="51"/>
    <tableColumn id="5" xr3:uid="{C2FDA61C-9281-4FCB-A3FE-246521A85EA0}" name="Física _x000a_(E)" dataDxfId="50"/>
    <tableColumn id="6" xr3:uid="{B07D8104-8103-4848-A228-6FBAE528EF68}" name="Financiera _x000a_ (F)" dataDxfId="49"/>
    <tableColumn id="7" xr3:uid="{F97ACE16-1124-4543-AD0A-CBAA1878A36A}" name="Física _x000a_(%)_x000a_ G=E/C" dataDxfId="48" dataCellStyle="Porcentaje">
      <calculatedColumnFormula>+Tabla1[[#This Row],[Física 
(E)]]/Tabla1[[#This Row],[Física
(C)]]</calculatedColumnFormula>
    </tableColumn>
    <tableColumn id="8" xr3:uid="{CAB2F777-24BA-4EFC-82F9-153B93171D9B}" name="Financiero _x000a_(%) _x000a_H=F/D" dataDxfId="47">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294813-5171-4A50-AAB5-2A7170DD9C96}" name="Tabla136" displayName="Tabla136" ref="A64:J65" totalsRowShown="0" headerRowDxfId="46" dataDxfId="44" headerRowBorderDxfId="45" tableBorderDxfId="43" totalsRowBorderDxfId="42">
  <autoFilter ref="A64:J65" xr:uid="{11294813-5171-4A50-AAB5-2A7170DD9C96}"/>
  <tableColumns count="10">
    <tableColumn id="1" xr3:uid="{18949D56-78EF-4778-8187-E675B3748716}" name="Producto" dataDxfId="41"/>
    <tableColumn id="2" xr3:uid="{18C42961-42B6-46E1-BCB6-8411F0903B28}" name="Indicador" dataDxfId="40"/>
    <tableColumn id="3" xr3:uid="{146FE7D0-7C61-4A07-860E-D18DF39A3B08}" name="Física_x000a_(A)" dataDxfId="5"/>
    <tableColumn id="4" xr3:uid="{DE2326E9-9230-47EF-A03F-7B1389543A98}" name="Financiera_x000a_(B)" dataDxfId="4"/>
    <tableColumn id="9" xr3:uid="{1C593D65-CC95-44B4-8097-4FAA5BD9131E}" name="Física_x000a_(C)" dataDxfId="39"/>
    <tableColumn id="10" xr3:uid="{CDACFFEF-D012-4E0F-A5CE-DF61AEF7B3B1}" name="Financiera_x000a_(D)" dataDxfId="38"/>
    <tableColumn id="5" xr3:uid="{FF7CA725-BEB2-401B-A407-DE09F4AEEF34}" name="Física _x000a_(E)" dataDxfId="37"/>
    <tableColumn id="6" xr3:uid="{81033465-8276-4E3A-AB98-93085E16DD5D}" name="Financiera _x000a_ (F)" dataDxfId="36"/>
    <tableColumn id="7" xr3:uid="{405C2496-F613-44D1-978A-85BA92FF3636}" name="Física _x000a_(%)_x000a_ G=E/C" dataDxfId="35" dataCellStyle="Porcentaje">
      <calculatedColumnFormula>+Tabla136[[#This Row],[Física 
(E)]]/Tabla136[[#This Row],[Física
(C)]]</calculatedColumnFormula>
    </tableColumn>
    <tableColumn id="8" xr3:uid="{4473E878-1098-4B12-8A69-BBB174F8B765}" name="Financiero _x000a_(%) _x000a_H=F/D" dataDxfId="34">
      <calculatedColumnFormula>+Tabla136[[#This Row],[Financiera 
 (F)]]/Tabla136[[#This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7A530B-76D0-4766-81C2-198957DA0278}" name="Tabla1347" displayName="Tabla1347" ref="A101:J102" totalsRowShown="0" headerRowDxfId="33" dataDxfId="31" headerRowBorderDxfId="32" tableBorderDxfId="30" totalsRowBorderDxfId="29">
  <autoFilter ref="A101:J102" xr:uid="{467A530B-76D0-4766-81C2-198957DA0278}"/>
  <tableColumns count="10">
    <tableColumn id="1" xr3:uid="{40F0F30A-ADBE-47F2-B8C9-130FA9DB85EC}" name="Producto" dataDxfId="28"/>
    <tableColumn id="2" xr3:uid="{8C65C1F0-62A2-4069-A1F5-6A04418115F1}" name="Indicador" dataDxfId="27"/>
    <tableColumn id="3" xr3:uid="{D2C0062B-B291-45DD-B772-ABBDF07909CC}" name="Física_x000a_(A)" dataDxfId="3"/>
    <tableColumn id="4" xr3:uid="{06C8FBC5-5745-482D-8AA6-0033A8D4C220}" name="Financiera_x000a_(B)" dataDxfId="2"/>
    <tableColumn id="9" xr3:uid="{19165FEA-6269-47DF-A261-C201F94B3957}" name="Física_x000a_(C)" dataDxfId="26"/>
    <tableColumn id="10" xr3:uid="{DE549870-EE4C-4EE6-90A2-DD7E31B2034B}" name="Financiera_x000a_(D)" dataDxfId="25"/>
    <tableColumn id="5" xr3:uid="{A06AE05F-34C7-4E02-862E-1ED507060B89}" name="Física _x000a_(E)" dataDxfId="24"/>
    <tableColumn id="6" xr3:uid="{2D531506-36AD-4BF0-8632-2FE9F95AA100}" name="Financiera _x000a_ (F)" dataDxfId="23"/>
    <tableColumn id="7" xr3:uid="{4D415992-F897-4579-9E9F-D56A1AC14D27}" name="Física _x000a_(%)_x000a_ G=E/C" dataDxfId="22" dataCellStyle="Porcentaje">
      <calculatedColumnFormula>+Tabla1347[[#This Row],[Física 
(E)]]/Tabla1347[[#This Row],[Física
(C)]]</calculatedColumnFormula>
    </tableColumn>
    <tableColumn id="8" xr3:uid="{598D477C-72CD-46E7-9FB1-8B9CB9760AED}" name="Financiero _x000a_(%) _x000a_H=F/D" dataDxfId="21">
      <calculatedColumnFormula>+Tabla1347[[#This Row],[Financiera 
 (F)]]/Tabla1347[[#This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247554E-92D4-4FE0-B698-5053BDF8FD00}" name="Tabla13458" displayName="Tabla13458" ref="A136:J137" totalsRowShown="0" headerRowDxfId="20" dataDxfId="18" headerRowBorderDxfId="19" tableBorderDxfId="17" totalsRowBorderDxfId="16">
  <autoFilter ref="A136:J137" xr:uid="{B247554E-92D4-4FE0-B698-5053BDF8FD00}"/>
  <tableColumns count="10">
    <tableColumn id="1" xr3:uid="{152A5A23-AB7D-46C4-A2EC-EAEF151D1BD4}" name="Producto" dataDxfId="15"/>
    <tableColumn id="2" xr3:uid="{4FF9D213-94AB-4A98-A878-6FC7C40E316F}" name="Indicador" dataDxfId="14"/>
    <tableColumn id="3" xr3:uid="{3E3ADE8D-7782-4EDA-B155-745ADE90A591}" name="Física_x000a_(A)" dataDxfId="1"/>
    <tableColumn id="4" xr3:uid="{B43261DD-75FA-49D4-BCAD-B20E0BAEA59B}" name="Financiera_x000a_(B)" dataDxfId="0"/>
    <tableColumn id="9" xr3:uid="{C9AD7B3D-1C63-48B0-AD43-47964B57890A}" name="Física_x000a_(C)" dataDxfId="13"/>
    <tableColumn id="10" xr3:uid="{4791801E-52DE-4CF1-A423-1040A0571F15}" name="Financiera_x000a_(D)" dataDxfId="12"/>
    <tableColumn id="5" xr3:uid="{4C250F62-51E5-49EF-98E6-1F3DE1FB3EAC}" name="Física _x000a_(E)" dataDxfId="11"/>
    <tableColumn id="6" xr3:uid="{C90611FC-3937-4244-95AC-2D62999D7147}" name="Financiera _x000a_ (F)" dataDxfId="10"/>
    <tableColumn id="7" xr3:uid="{D252A2ED-84CA-4143-86F3-17D0E39ADF3E}" name="Física _x000a_(%)_x000a_ G=E/C" dataDxfId="9" dataCellStyle="Porcentaje">
      <calculatedColumnFormula>+Tabla13458[[#This Row],[Física 
(E)]]/Tabla13458[[#This Row],[Física
(C)]]</calculatedColumnFormula>
    </tableColumn>
    <tableColumn id="8" xr3:uid="{8B75CF9B-3A3F-46D4-A412-384FC75BE310}" name="Financiero _x000a_(%) _x000a_H=F/D" dataDxfId="8">
      <calculatedColumnFormula>+Tabla13458[[#This Row],[Financiera 
 (F)]]/Tabla13458[[#This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153"/>
  <sheetViews>
    <sheetView tabSelected="1" topLeftCell="A124" workbookViewId="0">
      <selection activeCell="F149" sqref="F149:J151"/>
    </sheetView>
  </sheetViews>
  <sheetFormatPr baseColWidth="10" defaultRowHeight="15" x14ac:dyDescent="0.25"/>
  <cols>
    <col min="1" max="1" width="23" style="8" customWidth="1"/>
    <col min="2" max="10" width="12.7109375" style="8" customWidth="1"/>
    <col min="11" max="11" width="11.42578125" style="8"/>
  </cols>
  <sheetData>
    <row r="1" spans="1:11" ht="15.75" thickBot="1" x14ac:dyDescent="0.3"/>
    <row r="2" spans="1:11" ht="21.75" thickBot="1" x14ac:dyDescent="0.3">
      <c r="A2" s="20"/>
      <c r="B2" s="56" t="s">
        <v>93</v>
      </c>
      <c r="C2" s="57"/>
      <c r="D2" s="57"/>
      <c r="E2" s="57"/>
      <c r="F2" s="57"/>
      <c r="G2" s="57"/>
      <c r="H2" s="57"/>
      <c r="I2" s="57"/>
      <c r="J2" s="58"/>
      <c r="K2" s="1"/>
    </row>
    <row r="3" spans="1:11" ht="21.75" thickBot="1" x14ac:dyDescent="0.3">
      <c r="A3" s="21"/>
      <c r="B3" s="59" t="s">
        <v>0</v>
      </c>
      <c r="C3" s="60"/>
      <c r="D3" s="59" t="s">
        <v>1</v>
      </c>
      <c r="E3" s="60"/>
      <c r="F3" s="60"/>
      <c r="G3" s="60"/>
      <c r="H3" s="61"/>
      <c r="I3" s="2" t="s">
        <v>2</v>
      </c>
      <c r="J3" s="3" t="s">
        <v>3</v>
      </c>
      <c r="K3" s="1"/>
    </row>
    <row r="4" spans="1:11" ht="21.75" thickBot="1" x14ac:dyDescent="0.3">
      <c r="A4" s="22"/>
      <c r="B4" s="62" t="s">
        <v>4</v>
      </c>
      <c r="C4" s="63"/>
      <c r="D4" s="62" t="s">
        <v>92</v>
      </c>
      <c r="E4" s="63"/>
      <c r="F4" s="63"/>
      <c r="G4" s="63"/>
      <c r="H4" s="64"/>
      <c r="I4" s="4">
        <v>43552</v>
      </c>
      <c r="J4" s="5">
        <v>0</v>
      </c>
      <c r="K4" s="1"/>
    </row>
    <row r="5" spans="1:11" x14ac:dyDescent="0.25">
      <c r="A5" s="65"/>
      <c r="B5" s="66"/>
      <c r="C5" s="66"/>
      <c r="D5" s="67"/>
      <c r="E5" s="67"/>
      <c r="F5" s="67"/>
      <c r="G5" s="67"/>
      <c r="H5" s="67"/>
      <c r="I5" s="66"/>
      <c r="J5" s="68"/>
      <c r="K5" s="1"/>
    </row>
    <row r="6" spans="1:11" ht="3" customHeight="1" x14ac:dyDescent="0.25">
      <c r="A6" s="71"/>
      <c r="B6" s="72"/>
      <c r="C6" s="72"/>
      <c r="D6" s="72"/>
      <c r="E6" s="72"/>
      <c r="F6" s="72"/>
      <c r="G6" s="72"/>
      <c r="H6" s="72"/>
      <c r="I6" s="72"/>
      <c r="J6" s="73"/>
      <c r="K6" s="1"/>
    </row>
    <row r="7" spans="1:11" ht="15.75" x14ac:dyDescent="0.25">
      <c r="A7" s="34" t="s">
        <v>76</v>
      </c>
      <c r="B7" s="35"/>
      <c r="C7" s="35"/>
      <c r="D7" s="35"/>
      <c r="E7" s="35"/>
      <c r="F7" s="35"/>
      <c r="G7" s="35"/>
      <c r="H7" s="35"/>
      <c r="I7" s="35"/>
      <c r="J7" s="36"/>
      <c r="K7" s="1"/>
    </row>
    <row r="8" spans="1:11" ht="15.75" x14ac:dyDescent="0.25">
      <c r="A8" s="49" t="s">
        <v>5</v>
      </c>
      <c r="B8" s="50"/>
      <c r="C8" s="50"/>
      <c r="D8" s="50"/>
      <c r="E8" s="50"/>
      <c r="F8" s="50"/>
      <c r="G8" s="50"/>
      <c r="H8" s="50"/>
      <c r="I8" s="50"/>
      <c r="J8" s="51"/>
      <c r="K8" s="1"/>
    </row>
    <row r="9" spans="1:11" x14ac:dyDescent="0.25">
      <c r="A9" s="6" t="s">
        <v>6</v>
      </c>
      <c r="B9" s="44" t="s">
        <v>49</v>
      </c>
      <c r="C9" s="45"/>
      <c r="D9" s="45"/>
      <c r="E9" s="45"/>
      <c r="F9" s="45"/>
      <c r="G9" s="45"/>
      <c r="H9" s="45"/>
      <c r="I9" s="45"/>
      <c r="J9" s="46"/>
      <c r="K9" s="1"/>
    </row>
    <row r="10" spans="1:11" ht="15" customHeight="1" x14ac:dyDescent="0.25">
      <c r="A10" s="23" t="s">
        <v>36</v>
      </c>
      <c r="B10" s="44" t="s">
        <v>50</v>
      </c>
      <c r="C10" s="45"/>
      <c r="D10" s="45"/>
      <c r="E10" s="45"/>
      <c r="F10" s="45"/>
      <c r="G10" s="45"/>
      <c r="H10" s="45"/>
      <c r="I10" s="45"/>
      <c r="J10" s="46"/>
      <c r="K10" s="1"/>
    </row>
    <row r="11" spans="1:11" x14ac:dyDescent="0.25">
      <c r="A11" s="23" t="s">
        <v>37</v>
      </c>
      <c r="B11" s="44" t="s">
        <v>51</v>
      </c>
      <c r="C11" s="45"/>
      <c r="D11" s="45"/>
      <c r="E11" s="45"/>
      <c r="F11" s="45"/>
      <c r="G11" s="45"/>
      <c r="H11" s="45"/>
      <c r="I11" s="45"/>
      <c r="J11" s="46"/>
      <c r="K11" s="1"/>
    </row>
    <row r="12" spans="1:11" ht="31.5" customHeight="1" x14ac:dyDescent="0.25">
      <c r="A12" s="6" t="s">
        <v>7</v>
      </c>
      <c r="B12" s="69" t="s">
        <v>56</v>
      </c>
      <c r="C12" s="69"/>
      <c r="D12" s="69"/>
      <c r="E12" s="69"/>
      <c r="F12" s="69"/>
      <c r="G12" s="69"/>
      <c r="H12" s="69"/>
      <c r="I12" s="69"/>
      <c r="J12" s="69"/>
    </row>
    <row r="13" spans="1:11" ht="54" customHeight="1" x14ac:dyDescent="0.25">
      <c r="A13" s="6" t="s">
        <v>8</v>
      </c>
      <c r="B13" s="69" t="s">
        <v>57</v>
      </c>
      <c r="C13" s="69"/>
      <c r="D13" s="69"/>
      <c r="E13" s="69"/>
      <c r="F13" s="69"/>
      <c r="G13" s="69"/>
      <c r="H13" s="69"/>
      <c r="I13" s="69"/>
      <c r="J13" s="69"/>
    </row>
    <row r="14" spans="1:11" ht="15.75" x14ac:dyDescent="0.25">
      <c r="A14" s="34" t="s">
        <v>9</v>
      </c>
      <c r="B14" s="35"/>
      <c r="C14" s="35"/>
      <c r="D14" s="35"/>
      <c r="E14" s="35"/>
      <c r="F14" s="35"/>
      <c r="G14" s="35"/>
      <c r="H14" s="35"/>
      <c r="I14" s="35"/>
      <c r="J14" s="36"/>
    </row>
    <row r="15" spans="1:11" ht="27.75" customHeight="1" x14ac:dyDescent="0.25">
      <c r="A15" s="6" t="s">
        <v>10</v>
      </c>
      <c r="B15" s="24">
        <v>1</v>
      </c>
      <c r="C15" s="70" t="str">
        <f>IFERROR(VLOOKUP(B15,'[1]Validacion datos'!A2:B5,2,FALSE),"")</f>
        <v>DESARROLLO INSTITUCIONAL</v>
      </c>
      <c r="D15" s="70"/>
      <c r="E15" s="70"/>
      <c r="F15" s="70"/>
      <c r="G15" s="70"/>
      <c r="H15" s="70"/>
      <c r="I15" s="70"/>
      <c r="J15" s="70"/>
    </row>
    <row r="16" spans="1:11" ht="26.25" customHeight="1" x14ac:dyDescent="0.25">
      <c r="A16" s="6" t="s">
        <v>11</v>
      </c>
      <c r="B16" s="9">
        <v>1.1000000000000001</v>
      </c>
      <c r="C16" s="70" t="str">
        <f>IFERROR(VLOOKUP(B16,'[1]Validacion datos'!A8:B26,2,FALSE),"")</f>
        <v>Administración pública transparente, eficiente y orientada</v>
      </c>
      <c r="D16" s="70"/>
      <c r="E16" s="70"/>
      <c r="F16" s="70"/>
      <c r="G16" s="70"/>
      <c r="H16" s="70"/>
      <c r="I16" s="70"/>
      <c r="J16" s="70"/>
    </row>
    <row r="17" spans="1:11" ht="29.45" customHeight="1" x14ac:dyDescent="0.25">
      <c r="A17" s="6" t="s">
        <v>12</v>
      </c>
      <c r="B17" s="9" t="s">
        <v>58</v>
      </c>
      <c r="C17" s="70" t="str">
        <f>IFERROR(VLOOKUP(B17,'[1]Validacion datos'!D8:E64,2,FALSE),"")</f>
        <v>Estructurar una administración pública eficiente que actúe con honestidad, transparencia y rendición de cuentas y se oriente a la obtención de resultados en beneficio de la sociedad y del desarrollo nacional y local</v>
      </c>
      <c r="D17" s="70"/>
      <c r="E17" s="70"/>
      <c r="F17" s="70"/>
      <c r="G17" s="70"/>
      <c r="H17" s="70"/>
      <c r="I17" s="70"/>
      <c r="J17" s="70"/>
    </row>
    <row r="18" spans="1:11" ht="15.75" x14ac:dyDescent="0.25">
      <c r="A18" s="34" t="s">
        <v>13</v>
      </c>
      <c r="B18" s="35"/>
      <c r="C18" s="35"/>
      <c r="D18" s="35"/>
      <c r="E18" s="35"/>
      <c r="F18" s="35"/>
      <c r="G18" s="35"/>
      <c r="H18" s="35"/>
      <c r="I18" s="35"/>
      <c r="J18" s="36"/>
    </row>
    <row r="19" spans="1:11" ht="29.25" customHeight="1" x14ac:dyDescent="0.25">
      <c r="A19" s="6" t="s">
        <v>14</v>
      </c>
      <c r="B19" s="47" t="s">
        <v>55</v>
      </c>
      <c r="C19" s="47"/>
      <c r="D19" s="47"/>
      <c r="E19" s="47"/>
      <c r="F19" s="47"/>
      <c r="G19" s="47"/>
      <c r="H19" s="47"/>
      <c r="I19" s="47"/>
      <c r="J19" s="48"/>
    </row>
    <row r="20" spans="1:11" ht="76.900000000000006" customHeight="1" x14ac:dyDescent="0.25">
      <c r="A20" s="10" t="s">
        <v>15</v>
      </c>
      <c r="B20" s="47" t="s">
        <v>59</v>
      </c>
      <c r="C20" s="47"/>
      <c r="D20" s="47"/>
      <c r="E20" s="47"/>
      <c r="F20" s="47"/>
      <c r="G20" s="47"/>
      <c r="H20" s="47"/>
      <c r="I20" s="47"/>
      <c r="J20" s="48"/>
    </row>
    <row r="21" spans="1:11" ht="34.5" customHeight="1" x14ac:dyDescent="0.25">
      <c r="A21" s="10" t="s">
        <v>16</v>
      </c>
      <c r="B21" s="47" t="s">
        <v>60</v>
      </c>
      <c r="C21" s="47"/>
      <c r="D21" s="47"/>
      <c r="E21" s="47"/>
      <c r="F21" s="47"/>
      <c r="G21" s="47"/>
      <c r="H21" s="47"/>
      <c r="I21" s="47"/>
      <c r="J21" s="48"/>
    </row>
    <row r="22" spans="1:11" ht="35.25" customHeight="1" x14ac:dyDescent="0.25">
      <c r="A22" s="10" t="s">
        <v>38</v>
      </c>
      <c r="B22" s="47" t="s">
        <v>89</v>
      </c>
      <c r="C22" s="47"/>
      <c r="D22" s="47"/>
      <c r="E22" s="47"/>
      <c r="F22" s="47"/>
      <c r="G22" s="47"/>
      <c r="H22" s="47"/>
      <c r="I22" s="47"/>
      <c r="J22" s="48"/>
      <c r="K22" s="1"/>
    </row>
    <row r="23" spans="1:11" ht="15.75" x14ac:dyDescent="0.25">
      <c r="A23" s="34" t="s">
        <v>17</v>
      </c>
      <c r="B23" s="35"/>
      <c r="C23" s="35"/>
      <c r="D23" s="35"/>
      <c r="E23" s="35"/>
      <c r="F23" s="35"/>
      <c r="G23" s="35"/>
      <c r="H23" s="35"/>
      <c r="I23" s="35"/>
      <c r="J23" s="36"/>
    </row>
    <row r="24" spans="1:11" ht="15.75" x14ac:dyDescent="0.25">
      <c r="A24" s="49" t="s">
        <v>18</v>
      </c>
      <c r="B24" s="50"/>
      <c r="C24" s="50"/>
      <c r="D24" s="50"/>
      <c r="E24" s="50"/>
      <c r="F24" s="50"/>
      <c r="G24" s="50"/>
      <c r="H24" s="50"/>
      <c r="I24" s="50"/>
      <c r="J24" s="51"/>
      <c r="K24" s="1"/>
    </row>
    <row r="25" spans="1:11" ht="15" customHeight="1" x14ac:dyDescent="0.25">
      <c r="A25" s="74" t="s">
        <v>19</v>
      </c>
      <c r="B25" s="75"/>
      <c r="C25" s="76" t="s">
        <v>20</v>
      </c>
      <c r="D25" s="78"/>
      <c r="E25" s="78"/>
      <c r="F25" s="78" t="s">
        <v>21</v>
      </c>
      <c r="G25" s="78"/>
      <c r="H25" s="75"/>
      <c r="I25" s="76" t="s">
        <v>22</v>
      </c>
      <c r="J25" s="77"/>
    </row>
    <row r="26" spans="1:11" x14ac:dyDescent="0.25">
      <c r="A26" s="52">
        <v>1637964734</v>
      </c>
      <c r="B26" s="53"/>
      <c r="C26" s="31">
        <v>1617045812.5</v>
      </c>
      <c r="D26" s="32"/>
      <c r="E26" s="33"/>
      <c r="F26" s="31">
        <v>1114485110.77</v>
      </c>
      <c r="G26" s="32"/>
      <c r="H26" s="33"/>
      <c r="I26" s="54">
        <f>+F26/C26</f>
        <v>0.68921059759399983</v>
      </c>
      <c r="J26" s="55"/>
    </row>
    <row r="27" spans="1:11" ht="15.75" x14ac:dyDescent="0.25">
      <c r="A27" s="49" t="s">
        <v>23</v>
      </c>
      <c r="B27" s="50"/>
      <c r="C27" s="50"/>
      <c r="D27" s="50"/>
      <c r="E27" s="50"/>
      <c r="F27" s="50"/>
      <c r="G27" s="50"/>
      <c r="H27" s="50"/>
      <c r="I27" s="50"/>
      <c r="J27" s="51"/>
      <c r="K27" s="1"/>
    </row>
    <row r="28" spans="1:11" x14ac:dyDescent="0.25">
      <c r="A28" s="7"/>
      <c r="B28"/>
      <c r="C28" s="27" t="s">
        <v>24</v>
      </c>
      <c r="D28" s="79"/>
      <c r="E28" s="29" t="s">
        <v>94</v>
      </c>
      <c r="F28" s="30"/>
      <c r="G28" s="29" t="s">
        <v>95</v>
      </c>
      <c r="H28" s="29"/>
      <c r="I28" s="27" t="s">
        <v>25</v>
      </c>
      <c r="J28" s="28"/>
    </row>
    <row r="29" spans="1:11" ht="38.25" x14ac:dyDescent="0.25">
      <c r="A29" s="11" t="s">
        <v>26</v>
      </c>
      <c r="B29" s="12" t="s">
        <v>27</v>
      </c>
      <c r="C29" s="12" t="s">
        <v>39</v>
      </c>
      <c r="D29" s="12" t="s">
        <v>40</v>
      </c>
      <c r="E29" s="12" t="s">
        <v>43</v>
      </c>
      <c r="F29" s="12" t="s">
        <v>44</v>
      </c>
      <c r="G29" s="12" t="s">
        <v>45</v>
      </c>
      <c r="H29" s="12" t="s">
        <v>46</v>
      </c>
      <c r="I29" s="12" t="s">
        <v>47</v>
      </c>
      <c r="J29" s="13" t="s">
        <v>48</v>
      </c>
    </row>
    <row r="30" spans="1:11" ht="48" x14ac:dyDescent="0.25">
      <c r="A30" s="14" t="s">
        <v>77</v>
      </c>
      <c r="B30" s="15" t="s">
        <v>62</v>
      </c>
      <c r="C30" s="16">
        <v>807590</v>
      </c>
      <c r="D30" s="17">
        <v>1637964734</v>
      </c>
      <c r="E30" s="17">
        <v>409067</v>
      </c>
      <c r="F30" s="17">
        <v>942466892.19000006</v>
      </c>
      <c r="G30" s="18">
        <v>415669</v>
      </c>
      <c r="H30" s="17">
        <v>588413198.75</v>
      </c>
      <c r="I30" s="26">
        <f>+Tabla1[[#This Row],[Física 
(E)]]/Tabla1[[#This Row],[Física
(C)]]</f>
        <v>1.0161391654667817</v>
      </c>
      <c r="J30" s="26">
        <f>+Tabla1[[#This Row],[Financiera 
 (F)]]/Tabla1[[#This Row],[Financiera
(D)]]</f>
        <v>0.62433301755853798</v>
      </c>
    </row>
    <row r="31" spans="1:11" ht="15.75" x14ac:dyDescent="0.25">
      <c r="A31" s="34" t="s">
        <v>28</v>
      </c>
      <c r="B31" s="35"/>
      <c r="C31" s="35"/>
      <c r="D31" s="35"/>
      <c r="E31" s="35"/>
      <c r="F31" s="35"/>
      <c r="G31" s="35"/>
      <c r="H31" s="35"/>
      <c r="I31" s="35"/>
      <c r="J31" s="36"/>
    </row>
    <row r="32" spans="1:11" ht="15.75" x14ac:dyDescent="0.25">
      <c r="A32" s="49" t="s">
        <v>29</v>
      </c>
      <c r="B32" s="50"/>
      <c r="C32" s="50"/>
      <c r="D32" s="50"/>
      <c r="E32" s="50"/>
      <c r="F32" s="50"/>
      <c r="G32" s="50"/>
      <c r="H32" s="50"/>
      <c r="I32" s="50"/>
      <c r="J32" s="51"/>
    </row>
    <row r="33" spans="1:11" x14ac:dyDescent="0.25">
      <c r="A33" s="19" t="s">
        <v>30</v>
      </c>
      <c r="B33" s="47" t="s">
        <v>75</v>
      </c>
      <c r="C33" s="47"/>
      <c r="D33" s="47"/>
      <c r="E33" s="47"/>
      <c r="F33" s="47"/>
      <c r="G33" s="47"/>
      <c r="H33" s="47"/>
      <c r="I33" s="47"/>
      <c r="J33" s="48"/>
      <c r="K33" s="1"/>
    </row>
    <row r="34" spans="1:11" ht="15" customHeight="1" x14ac:dyDescent="0.25">
      <c r="A34" s="19" t="s">
        <v>31</v>
      </c>
      <c r="B34" s="47" t="s">
        <v>61</v>
      </c>
      <c r="C34" s="47"/>
      <c r="D34" s="47"/>
      <c r="E34" s="47"/>
      <c r="F34" s="47"/>
      <c r="G34" s="47"/>
      <c r="H34" s="47"/>
      <c r="I34" s="47"/>
      <c r="J34" s="48"/>
    </row>
    <row r="35" spans="1:11" x14ac:dyDescent="0.25">
      <c r="A35" s="19" t="s">
        <v>32</v>
      </c>
      <c r="B35" s="47"/>
      <c r="C35" s="47"/>
      <c r="D35" s="47"/>
      <c r="E35" s="47"/>
      <c r="F35" s="47"/>
      <c r="G35" s="47"/>
      <c r="H35" s="47"/>
      <c r="I35" s="47"/>
      <c r="J35" s="48"/>
    </row>
    <row r="36" spans="1:11" ht="85.5" customHeight="1" x14ac:dyDescent="0.25">
      <c r="A36" s="19" t="s">
        <v>33</v>
      </c>
      <c r="B36" s="47" t="s">
        <v>96</v>
      </c>
      <c r="C36" s="47"/>
      <c r="D36" s="47"/>
      <c r="E36" s="47"/>
      <c r="F36" s="47"/>
      <c r="G36" s="47"/>
      <c r="H36" s="47"/>
      <c r="I36" s="47"/>
      <c r="J36" s="48"/>
    </row>
    <row r="37" spans="1:11" ht="15.75" x14ac:dyDescent="0.25">
      <c r="A37" s="34" t="s">
        <v>73</v>
      </c>
      <c r="B37" s="35"/>
      <c r="C37" s="35"/>
      <c r="D37" s="35"/>
      <c r="E37" s="35"/>
      <c r="F37" s="35"/>
      <c r="G37" s="35"/>
      <c r="H37" s="35"/>
      <c r="I37" s="35"/>
      <c r="J37" s="36"/>
    </row>
    <row r="38" spans="1:11" ht="15.75" x14ac:dyDescent="0.25">
      <c r="A38" s="37" t="s">
        <v>35</v>
      </c>
      <c r="B38" s="38"/>
      <c r="C38" s="38"/>
      <c r="D38" s="38"/>
      <c r="E38" s="38"/>
      <c r="F38" s="38"/>
      <c r="G38" s="38"/>
      <c r="H38" s="38"/>
      <c r="I38" s="38"/>
      <c r="J38" s="39"/>
    </row>
    <row r="39" spans="1:11" x14ac:dyDescent="0.25">
      <c r="A39" s="40" t="s">
        <v>41</v>
      </c>
      <c r="B39" s="41"/>
      <c r="C39" s="41"/>
      <c r="D39" s="41"/>
      <c r="E39" s="41"/>
      <c r="F39" s="41"/>
      <c r="G39" s="41"/>
      <c r="H39" s="41"/>
      <c r="I39" s="41"/>
      <c r="J39" s="42"/>
      <c r="K39" s="1"/>
    </row>
    <row r="40" spans="1:11" ht="27.75" customHeight="1" x14ac:dyDescent="0.25">
      <c r="A40" s="25"/>
      <c r="B40" s="25"/>
      <c r="C40" s="25"/>
      <c r="D40" s="25"/>
      <c r="E40" s="25"/>
      <c r="F40" s="25"/>
      <c r="G40" s="25"/>
      <c r="H40" s="25"/>
      <c r="I40" s="25"/>
      <c r="J40" s="25"/>
    </row>
    <row r="41" spans="1:11" ht="27.75" customHeight="1" x14ac:dyDescent="0.25">
      <c r="A41" s="43"/>
      <c r="B41" s="43"/>
      <c r="C41" s="43"/>
      <c r="D41" s="43"/>
      <c r="E41" s="43"/>
      <c r="F41" s="43"/>
      <c r="G41" s="43"/>
      <c r="H41" s="43"/>
      <c r="I41" s="43"/>
      <c r="J41" s="43"/>
    </row>
    <row r="42" spans="1:11" ht="30.75" customHeight="1" x14ac:dyDescent="0.25">
      <c r="A42" s="34" t="s">
        <v>76</v>
      </c>
      <c r="B42" s="35"/>
      <c r="C42" s="35"/>
      <c r="D42" s="35"/>
      <c r="E42" s="35"/>
      <c r="F42" s="35"/>
      <c r="G42" s="35"/>
      <c r="H42" s="35"/>
      <c r="I42" s="35"/>
      <c r="J42" s="36"/>
    </row>
    <row r="43" spans="1:11" ht="15.75" x14ac:dyDescent="0.25">
      <c r="A43" s="49" t="s">
        <v>5</v>
      </c>
      <c r="B43" s="50"/>
      <c r="C43" s="50"/>
      <c r="D43" s="50"/>
      <c r="E43" s="50"/>
      <c r="F43" s="50"/>
      <c r="G43" s="50"/>
      <c r="H43" s="50"/>
      <c r="I43" s="50"/>
      <c r="J43" s="51"/>
    </row>
    <row r="44" spans="1:11" x14ac:dyDescent="0.25">
      <c r="A44" s="6" t="s">
        <v>6</v>
      </c>
      <c r="B44" s="44" t="s">
        <v>49</v>
      </c>
      <c r="C44" s="45"/>
      <c r="D44" s="45"/>
      <c r="E44" s="45"/>
      <c r="F44" s="45"/>
      <c r="G44" s="45"/>
      <c r="H44" s="45"/>
      <c r="I44" s="45"/>
      <c r="J44" s="46"/>
    </row>
    <row r="45" spans="1:11" x14ac:dyDescent="0.25">
      <c r="A45" s="23" t="s">
        <v>36</v>
      </c>
      <c r="B45" s="44" t="s">
        <v>50</v>
      </c>
      <c r="C45" s="45"/>
      <c r="D45" s="45"/>
      <c r="E45" s="45"/>
      <c r="F45" s="45"/>
      <c r="G45" s="45"/>
      <c r="H45" s="45"/>
      <c r="I45" s="45"/>
      <c r="J45" s="46"/>
    </row>
    <row r="46" spans="1:11" x14ac:dyDescent="0.25">
      <c r="A46" s="23" t="s">
        <v>37</v>
      </c>
      <c r="B46" s="44" t="s">
        <v>51</v>
      </c>
      <c r="C46" s="45"/>
      <c r="D46" s="45"/>
      <c r="E46" s="45"/>
      <c r="F46" s="45"/>
      <c r="G46" s="45"/>
      <c r="H46" s="45"/>
      <c r="I46" s="45"/>
      <c r="J46" s="46"/>
    </row>
    <row r="47" spans="1:11" x14ac:dyDescent="0.25">
      <c r="A47" s="6" t="s">
        <v>7</v>
      </c>
      <c r="B47" s="69" t="s">
        <v>56</v>
      </c>
      <c r="C47" s="69"/>
      <c r="D47" s="69"/>
      <c r="E47" s="69"/>
      <c r="F47" s="69"/>
      <c r="G47" s="69"/>
      <c r="H47" s="69"/>
      <c r="I47" s="69"/>
      <c r="J47" s="69"/>
    </row>
    <row r="48" spans="1:11" x14ac:dyDescent="0.25">
      <c r="A48" s="6" t="s">
        <v>8</v>
      </c>
      <c r="B48" s="69" t="s">
        <v>57</v>
      </c>
      <c r="C48" s="69"/>
      <c r="D48" s="69"/>
      <c r="E48" s="69"/>
      <c r="F48" s="69"/>
      <c r="G48" s="69"/>
      <c r="H48" s="69"/>
      <c r="I48" s="69"/>
      <c r="J48" s="69"/>
    </row>
    <row r="49" spans="1:10" ht="15.75" x14ac:dyDescent="0.25">
      <c r="A49" s="34" t="s">
        <v>9</v>
      </c>
      <c r="B49" s="35"/>
      <c r="C49" s="35"/>
      <c r="D49" s="35"/>
      <c r="E49" s="35"/>
      <c r="F49" s="35"/>
      <c r="G49" s="35"/>
      <c r="H49" s="35"/>
      <c r="I49" s="35"/>
      <c r="J49" s="36"/>
    </row>
    <row r="50" spans="1:10" ht="31.5" customHeight="1" x14ac:dyDescent="0.25">
      <c r="A50" s="6" t="s">
        <v>10</v>
      </c>
      <c r="B50" s="24">
        <v>1</v>
      </c>
      <c r="C50" s="70" t="s">
        <v>86</v>
      </c>
      <c r="D50" s="70"/>
      <c r="E50" s="70"/>
      <c r="F50" s="70"/>
      <c r="G50" s="70"/>
      <c r="H50" s="70"/>
      <c r="I50" s="70"/>
      <c r="J50" s="70"/>
    </row>
    <row r="51" spans="1:10" ht="31.5" customHeight="1" x14ac:dyDescent="0.25">
      <c r="A51" s="6" t="s">
        <v>11</v>
      </c>
      <c r="B51" s="9">
        <v>1.1000000000000001</v>
      </c>
      <c r="C51" s="70" t="s">
        <v>87</v>
      </c>
      <c r="D51" s="70"/>
      <c r="E51" s="70"/>
      <c r="F51" s="70"/>
      <c r="G51" s="70"/>
      <c r="H51" s="70"/>
      <c r="I51" s="70"/>
      <c r="J51" s="70"/>
    </row>
    <row r="52" spans="1:10" ht="31.5" customHeight="1" x14ac:dyDescent="0.25">
      <c r="A52" s="6" t="s">
        <v>12</v>
      </c>
      <c r="B52" s="9" t="s">
        <v>58</v>
      </c>
      <c r="C52" s="70" t="s">
        <v>88</v>
      </c>
      <c r="D52" s="70"/>
      <c r="E52" s="70"/>
      <c r="F52" s="70"/>
      <c r="G52" s="70"/>
      <c r="H52" s="70"/>
      <c r="I52" s="70"/>
      <c r="J52" s="70"/>
    </row>
    <row r="53" spans="1:10" ht="15.75" x14ac:dyDescent="0.25">
      <c r="A53" s="34" t="s">
        <v>13</v>
      </c>
      <c r="B53" s="35"/>
      <c r="C53" s="35"/>
      <c r="D53" s="35"/>
      <c r="E53" s="35"/>
      <c r="F53" s="35"/>
      <c r="G53" s="35"/>
      <c r="H53" s="35"/>
      <c r="I53" s="35"/>
      <c r="J53" s="36"/>
    </row>
    <row r="54" spans="1:10" x14ac:dyDescent="0.25">
      <c r="A54" s="6" t="s">
        <v>14</v>
      </c>
      <c r="B54" s="47" t="s">
        <v>54</v>
      </c>
      <c r="C54" s="47"/>
      <c r="D54" s="47"/>
      <c r="E54" s="47"/>
      <c r="F54" s="47"/>
      <c r="G54" s="47"/>
      <c r="H54" s="47"/>
      <c r="I54" s="47"/>
      <c r="J54" s="48"/>
    </row>
    <row r="55" spans="1:10" x14ac:dyDescent="0.25">
      <c r="A55" s="10" t="s">
        <v>15</v>
      </c>
      <c r="B55" s="47" t="s">
        <v>63</v>
      </c>
      <c r="C55" s="47"/>
      <c r="D55" s="47"/>
      <c r="E55" s="47"/>
      <c r="F55" s="47"/>
      <c r="G55" s="47"/>
      <c r="H55" s="47"/>
      <c r="I55" s="47"/>
      <c r="J55" s="48"/>
    </row>
    <row r="56" spans="1:10" x14ac:dyDescent="0.25">
      <c r="A56" s="10" t="s">
        <v>16</v>
      </c>
      <c r="B56" s="47" t="s">
        <v>64</v>
      </c>
      <c r="C56" s="47"/>
      <c r="D56" s="47"/>
      <c r="E56" s="47"/>
      <c r="F56" s="47"/>
      <c r="G56" s="47"/>
      <c r="H56" s="47"/>
      <c r="I56" s="47"/>
      <c r="J56" s="48"/>
    </row>
    <row r="57" spans="1:10" ht="15" customHeight="1" x14ac:dyDescent="0.25">
      <c r="A57" s="10" t="s">
        <v>38</v>
      </c>
      <c r="B57" s="47" t="s">
        <v>90</v>
      </c>
      <c r="C57" s="47"/>
      <c r="D57" s="47"/>
      <c r="E57" s="47"/>
      <c r="F57" s="47"/>
      <c r="G57" s="47"/>
      <c r="H57" s="47"/>
      <c r="I57" s="47"/>
      <c r="J57" s="48"/>
    </row>
    <row r="58" spans="1:10" ht="15.75" x14ac:dyDescent="0.25">
      <c r="A58" s="34" t="s">
        <v>17</v>
      </c>
      <c r="B58" s="35"/>
      <c r="C58" s="35"/>
      <c r="D58" s="35"/>
      <c r="E58" s="35"/>
      <c r="F58" s="35"/>
      <c r="G58" s="35"/>
      <c r="H58" s="35"/>
      <c r="I58" s="35"/>
      <c r="J58" s="36"/>
    </row>
    <row r="59" spans="1:10" ht="15.75" x14ac:dyDescent="0.25">
      <c r="A59" s="49" t="s">
        <v>18</v>
      </c>
      <c r="B59" s="50"/>
      <c r="C59" s="50"/>
      <c r="D59" s="50"/>
      <c r="E59" s="50"/>
      <c r="F59" s="50"/>
      <c r="G59" s="50"/>
      <c r="H59" s="50"/>
      <c r="I59" s="50"/>
      <c r="J59" s="51"/>
    </row>
    <row r="60" spans="1:10" x14ac:dyDescent="0.25">
      <c r="A60" s="74" t="s">
        <v>19</v>
      </c>
      <c r="B60" s="75"/>
      <c r="C60" s="76" t="s">
        <v>20</v>
      </c>
      <c r="D60" s="78"/>
      <c r="E60" s="78"/>
      <c r="F60" s="78" t="s">
        <v>21</v>
      </c>
      <c r="G60" s="78"/>
      <c r="H60" s="75"/>
      <c r="I60" s="76" t="s">
        <v>22</v>
      </c>
      <c r="J60" s="77"/>
    </row>
    <row r="61" spans="1:10" x14ac:dyDescent="0.25">
      <c r="A61" s="52">
        <v>529119896</v>
      </c>
      <c r="B61" s="53"/>
      <c r="C61" s="31">
        <v>529063269.94999999</v>
      </c>
      <c r="D61" s="32"/>
      <c r="E61" s="33"/>
      <c r="F61" s="31">
        <v>385828348.30000001</v>
      </c>
      <c r="G61" s="32"/>
      <c r="H61" s="33"/>
      <c r="I61" s="54">
        <f>+F61/C61</f>
        <v>0.72926693311456559</v>
      </c>
      <c r="J61" s="55"/>
    </row>
    <row r="62" spans="1:10" ht="15.75" x14ac:dyDescent="0.25">
      <c r="A62" s="49" t="s">
        <v>23</v>
      </c>
      <c r="B62" s="50"/>
      <c r="C62" s="50"/>
      <c r="D62" s="50"/>
      <c r="E62" s="50"/>
      <c r="F62" s="50"/>
      <c r="G62" s="50"/>
      <c r="H62" s="50"/>
      <c r="I62" s="50"/>
      <c r="J62" s="51"/>
    </row>
    <row r="63" spans="1:10" x14ac:dyDescent="0.25">
      <c r="A63" s="7"/>
      <c r="B63"/>
      <c r="C63" s="27" t="s">
        <v>24</v>
      </c>
      <c r="D63" s="79"/>
      <c r="E63" s="29" t="s">
        <v>94</v>
      </c>
      <c r="F63" s="30"/>
      <c r="G63" s="29" t="s">
        <v>95</v>
      </c>
      <c r="H63" s="29"/>
      <c r="I63" s="27" t="s">
        <v>25</v>
      </c>
      <c r="J63" s="28"/>
    </row>
    <row r="64" spans="1:10" ht="38.25" x14ac:dyDescent="0.25">
      <c r="A64" s="11" t="s">
        <v>26</v>
      </c>
      <c r="B64" s="12" t="s">
        <v>27</v>
      </c>
      <c r="C64" s="12" t="s">
        <v>39</v>
      </c>
      <c r="D64" s="12" t="s">
        <v>40</v>
      </c>
      <c r="E64" s="12" t="s">
        <v>43</v>
      </c>
      <c r="F64" s="12" t="s">
        <v>44</v>
      </c>
      <c r="G64" s="12" t="s">
        <v>45</v>
      </c>
      <c r="H64" s="12" t="s">
        <v>46</v>
      </c>
      <c r="I64" s="12" t="s">
        <v>47</v>
      </c>
      <c r="J64" s="13" t="s">
        <v>48</v>
      </c>
    </row>
    <row r="65" spans="1:10" ht="36" x14ac:dyDescent="0.25">
      <c r="A65" s="14" t="s">
        <v>65</v>
      </c>
      <c r="B65" s="15" t="s">
        <v>66</v>
      </c>
      <c r="C65" s="16">
        <v>308</v>
      </c>
      <c r="D65" s="17">
        <v>574119896</v>
      </c>
      <c r="E65" s="17">
        <v>174</v>
      </c>
      <c r="F65" s="17">
        <v>341393581.13999999</v>
      </c>
      <c r="G65" s="18">
        <v>189</v>
      </c>
      <c r="H65" s="17">
        <v>204548135.56</v>
      </c>
      <c r="I65" s="26">
        <f>+Tabla136[[#This Row],[Física 
(E)]]/Tabla136[[#This Row],[Física
(C)]]</f>
        <v>1.0862068965517242</v>
      </c>
      <c r="J65" s="26">
        <f>+Tabla136[[#This Row],[Financiera 
 (F)]]/Tabla136[[#This Row],[Financiera
(D)]]</f>
        <v>0.59915636045927334</v>
      </c>
    </row>
    <row r="66" spans="1:10" ht="15.75" x14ac:dyDescent="0.25">
      <c r="A66" s="34" t="s">
        <v>28</v>
      </c>
      <c r="B66" s="35"/>
      <c r="C66" s="35"/>
      <c r="D66" s="35"/>
      <c r="E66" s="35"/>
      <c r="F66" s="35"/>
      <c r="G66" s="35"/>
      <c r="H66" s="35"/>
      <c r="I66" s="35"/>
      <c r="J66" s="36"/>
    </row>
    <row r="67" spans="1:10" ht="15.75" x14ac:dyDescent="0.25">
      <c r="A67" s="49" t="s">
        <v>29</v>
      </c>
      <c r="B67" s="50"/>
      <c r="C67" s="50"/>
      <c r="D67" s="50"/>
      <c r="E67" s="50"/>
      <c r="F67" s="50"/>
      <c r="G67" s="50"/>
      <c r="H67" s="50"/>
      <c r="I67" s="50"/>
      <c r="J67" s="51"/>
    </row>
    <row r="68" spans="1:10" x14ac:dyDescent="0.25">
      <c r="A68" s="19" t="s">
        <v>30</v>
      </c>
      <c r="B68" s="47" t="s">
        <v>52</v>
      </c>
      <c r="C68" s="47"/>
      <c r="D68" s="47"/>
      <c r="E68" s="47"/>
      <c r="F68" s="47"/>
      <c r="G68" s="47"/>
      <c r="H68" s="47"/>
      <c r="I68" s="47"/>
      <c r="J68" s="48"/>
    </row>
    <row r="69" spans="1:10" ht="30" x14ac:dyDescent="0.25">
      <c r="A69" s="19" t="s">
        <v>31</v>
      </c>
      <c r="B69" s="47" t="s">
        <v>67</v>
      </c>
      <c r="C69" s="47"/>
      <c r="D69" s="47"/>
      <c r="E69" s="47"/>
      <c r="F69" s="47"/>
      <c r="G69" s="47"/>
      <c r="H69" s="47"/>
      <c r="I69" s="47"/>
      <c r="J69" s="48"/>
    </row>
    <row r="70" spans="1:10" x14ac:dyDescent="0.25">
      <c r="A70" s="19" t="s">
        <v>32</v>
      </c>
      <c r="B70" s="47"/>
      <c r="C70" s="47"/>
      <c r="D70" s="47"/>
      <c r="E70" s="47"/>
      <c r="F70" s="47"/>
      <c r="G70" s="47"/>
      <c r="H70" s="47"/>
      <c r="I70" s="47"/>
      <c r="J70" s="48"/>
    </row>
    <row r="71" spans="1:10" ht="29.1" customHeight="1" x14ac:dyDescent="0.25">
      <c r="A71" s="19" t="s">
        <v>33</v>
      </c>
      <c r="B71" s="47" t="s">
        <v>97</v>
      </c>
      <c r="C71" s="47"/>
      <c r="D71" s="47"/>
      <c r="E71" s="47"/>
      <c r="F71" s="47"/>
      <c r="G71" s="47"/>
      <c r="H71" s="47"/>
      <c r="I71" s="47"/>
      <c r="J71" s="48"/>
    </row>
    <row r="72" spans="1:10" ht="15.75" x14ac:dyDescent="0.25">
      <c r="A72" s="34" t="s">
        <v>34</v>
      </c>
      <c r="B72" s="35"/>
      <c r="C72" s="35"/>
      <c r="D72" s="35"/>
      <c r="E72" s="35"/>
      <c r="F72" s="35"/>
      <c r="G72" s="35"/>
      <c r="H72" s="35"/>
      <c r="I72" s="35"/>
      <c r="J72" s="36"/>
    </row>
    <row r="73" spans="1:10" ht="15.75" x14ac:dyDescent="0.25">
      <c r="A73" s="37" t="s">
        <v>35</v>
      </c>
      <c r="B73" s="38"/>
      <c r="C73" s="38"/>
      <c r="D73" s="38"/>
      <c r="E73" s="38"/>
      <c r="F73" s="38"/>
      <c r="G73" s="38"/>
      <c r="H73" s="38"/>
      <c r="I73" s="38"/>
      <c r="J73" s="39"/>
    </row>
    <row r="74" spans="1:10" x14ac:dyDescent="0.25">
      <c r="A74" s="40" t="s">
        <v>41</v>
      </c>
      <c r="B74" s="41"/>
      <c r="C74" s="41"/>
      <c r="D74" s="41"/>
      <c r="E74" s="41"/>
      <c r="F74" s="41"/>
      <c r="G74" s="41"/>
      <c r="H74" s="41"/>
      <c r="I74" s="41"/>
      <c r="J74" s="42"/>
    </row>
    <row r="75" spans="1:10" x14ac:dyDescent="0.25">
      <c r="A75" s="25"/>
      <c r="B75" s="25"/>
      <c r="C75" s="25"/>
      <c r="D75" s="25"/>
      <c r="E75" s="25"/>
      <c r="F75" s="25"/>
      <c r="G75" s="25"/>
      <c r="H75" s="25"/>
      <c r="I75" s="25"/>
      <c r="J75" s="25"/>
    </row>
    <row r="76" spans="1:10" x14ac:dyDescent="0.25">
      <c r="A76" s="43" t="s">
        <v>42</v>
      </c>
      <c r="B76" s="43"/>
      <c r="C76" s="43"/>
      <c r="D76" s="43"/>
      <c r="E76" s="43"/>
      <c r="F76" s="43"/>
      <c r="G76" s="43"/>
      <c r="H76" s="43"/>
      <c r="I76" s="43"/>
      <c r="J76" s="43"/>
    </row>
    <row r="79" spans="1:10" ht="15.75" x14ac:dyDescent="0.25">
      <c r="A79" s="34" t="s">
        <v>76</v>
      </c>
      <c r="B79" s="35"/>
      <c r="C79" s="35"/>
      <c r="D79" s="35"/>
      <c r="E79" s="35"/>
      <c r="F79" s="35"/>
      <c r="G79" s="35"/>
      <c r="H79" s="35"/>
      <c r="I79" s="35"/>
      <c r="J79" s="36"/>
    </row>
    <row r="80" spans="1:10" ht="15.75" x14ac:dyDescent="0.25">
      <c r="A80" s="49" t="s">
        <v>5</v>
      </c>
      <c r="B80" s="50"/>
      <c r="C80" s="50"/>
      <c r="D80" s="50"/>
      <c r="E80" s="50"/>
      <c r="F80" s="50"/>
      <c r="G80" s="50"/>
      <c r="H80" s="50"/>
      <c r="I80" s="50"/>
      <c r="J80" s="51"/>
    </row>
    <row r="81" spans="1:10" x14ac:dyDescent="0.25">
      <c r="A81" s="6" t="s">
        <v>6</v>
      </c>
      <c r="B81" s="44" t="s">
        <v>49</v>
      </c>
      <c r="C81" s="45"/>
      <c r="D81" s="45"/>
      <c r="E81" s="45"/>
      <c r="F81" s="45"/>
      <c r="G81" s="45"/>
      <c r="H81" s="45"/>
      <c r="I81" s="45"/>
      <c r="J81" s="46"/>
    </row>
    <row r="82" spans="1:10" x14ac:dyDescent="0.25">
      <c r="A82" s="23" t="s">
        <v>36</v>
      </c>
      <c r="B82" s="44" t="s">
        <v>50</v>
      </c>
      <c r="C82" s="45"/>
      <c r="D82" s="45"/>
      <c r="E82" s="45"/>
      <c r="F82" s="45"/>
      <c r="G82" s="45"/>
      <c r="H82" s="45"/>
      <c r="I82" s="45"/>
      <c r="J82" s="46"/>
    </row>
    <row r="83" spans="1:10" x14ac:dyDescent="0.25">
      <c r="A83" s="23" t="s">
        <v>37</v>
      </c>
      <c r="B83" s="44" t="s">
        <v>51</v>
      </c>
      <c r="C83" s="45"/>
      <c r="D83" s="45"/>
      <c r="E83" s="45"/>
      <c r="F83" s="45"/>
      <c r="G83" s="45"/>
      <c r="H83" s="45"/>
      <c r="I83" s="45"/>
      <c r="J83" s="46"/>
    </row>
    <row r="84" spans="1:10" x14ac:dyDescent="0.25">
      <c r="A84" s="6" t="s">
        <v>7</v>
      </c>
      <c r="B84" s="69" t="s">
        <v>56</v>
      </c>
      <c r="C84" s="69"/>
      <c r="D84" s="69"/>
      <c r="E84" s="69"/>
      <c r="F84" s="69"/>
      <c r="G84" s="69"/>
      <c r="H84" s="69"/>
      <c r="I84" s="69"/>
      <c r="J84" s="69"/>
    </row>
    <row r="85" spans="1:10" x14ac:dyDescent="0.25">
      <c r="A85" s="6" t="s">
        <v>8</v>
      </c>
      <c r="B85" s="69" t="s">
        <v>57</v>
      </c>
      <c r="C85" s="69"/>
      <c r="D85" s="69"/>
      <c r="E85" s="69"/>
      <c r="F85" s="69"/>
      <c r="G85" s="69"/>
      <c r="H85" s="69"/>
      <c r="I85" s="69"/>
      <c r="J85" s="69"/>
    </row>
    <row r="86" spans="1:10" ht="15.75" x14ac:dyDescent="0.25">
      <c r="A86" s="34" t="s">
        <v>9</v>
      </c>
      <c r="B86" s="35"/>
      <c r="C86" s="35"/>
      <c r="D86" s="35"/>
      <c r="E86" s="35"/>
      <c r="F86" s="35"/>
      <c r="G86" s="35"/>
      <c r="H86" s="35"/>
      <c r="I86" s="35"/>
      <c r="J86" s="36"/>
    </row>
    <row r="87" spans="1:10" ht="24" customHeight="1" x14ac:dyDescent="0.25">
      <c r="A87" s="6" t="s">
        <v>10</v>
      </c>
      <c r="B87" s="24">
        <v>1</v>
      </c>
      <c r="C87" s="70" t="s">
        <v>86</v>
      </c>
      <c r="D87" s="70"/>
      <c r="E87" s="70"/>
      <c r="F87" s="70"/>
      <c r="G87" s="70"/>
      <c r="H87" s="70"/>
      <c r="I87" s="70"/>
      <c r="J87" s="70"/>
    </row>
    <row r="88" spans="1:10" ht="24" customHeight="1" x14ac:dyDescent="0.25">
      <c r="A88" s="6" t="s">
        <v>11</v>
      </c>
      <c r="B88" s="9">
        <v>1.1000000000000001</v>
      </c>
      <c r="C88" s="70" t="s">
        <v>87</v>
      </c>
      <c r="D88" s="70"/>
      <c r="E88" s="70"/>
      <c r="F88" s="70"/>
      <c r="G88" s="70"/>
      <c r="H88" s="70"/>
      <c r="I88" s="70"/>
      <c r="J88" s="70"/>
    </row>
    <row r="89" spans="1:10" ht="27.75" customHeight="1" x14ac:dyDescent="0.25">
      <c r="A89" s="6" t="s">
        <v>12</v>
      </c>
      <c r="B89" s="9" t="s">
        <v>58</v>
      </c>
      <c r="C89" s="70" t="s">
        <v>88</v>
      </c>
      <c r="D89" s="70"/>
      <c r="E89" s="70"/>
      <c r="F89" s="70"/>
      <c r="G89" s="70"/>
      <c r="H89" s="70"/>
      <c r="I89" s="70"/>
      <c r="J89" s="70"/>
    </row>
    <row r="90" spans="1:10" ht="15.75" x14ac:dyDescent="0.25">
      <c r="A90" s="34" t="s">
        <v>13</v>
      </c>
      <c r="B90" s="35"/>
      <c r="C90" s="35"/>
      <c r="D90" s="35"/>
      <c r="E90" s="35"/>
      <c r="F90" s="35"/>
      <c r="G90" s="35"/>
      <c r="H90" s="35"/>
      <c r="I90" s="35"/>
      <c r="J90" s="36"/>
    </row>
    <row r="91" spans="1:10" x14ac:dyDescent="0.25">
      <c r="A91" s="6" t="s">
        <v>14</v>
      </c>
      <c r="B91" s="47" t="s">
        <v>78</v>
      </c>
      <c r="C91" s="47"/>
      <c r="D91" s="47"/>
      <c r="E91" s="47"/>
      <c r="F91" s="47"/>
      <c r="G91" s="47"/>
      <c r="H91" s="47"/>
      <c r="I91" s="47"/>
      <c r="J91" s="48"/>
    </row>
    <row r="92" spans="1:10" x14ac:dyDescent="0.25">
      <c r="A92" s="10" t="s">
        <v>15</v>
      </c>
      <c r="B92" s="47" t="s">
        <v>68</v>
      </c>
      <c r="C92" s="47"/>
      <c r="D92" s="47"/>
      <c r="E92" s="47"/>
      <c r="F92" s="47"/>
      <c r="G92" s="47"/>
      <c r="H92" s="47"/>
      <c r="I92" s="47"/>
      <c r="J92" s="48"/>
    </row>
    <row r="93" spans="1:10" x14ac:dyDescent="0.25">
      <c r="A93" s="10" t="s">
        <v>16</v>
      </c>
      <c r="B93" s="47" t="s">
        <v>69</v>
      </c>
      <c r="C93" s="47"/>
      <c r="D93" s="47"/>
      <c r="E93" s="47"/>
      <c r="F93" s="47"/>
      <c r="G93" s="47"/>
      <c r="H93" s="47"/>
      <c r="I93" s="47"/>
      <c r="J93" s="48"/>
    </row>
    <row r="94" spans="1:10" ht="15" customHeight="1" x14ac:dyDescent="0.25">
      <c r="A94" s="10" t="s">
        <v>38</v>
      </c>
      <c r="B94" s="47" t="s">
        <v>91</v>
      </c>
      <c r="C94" s="47"/>
      <c r="D94" s="47"/>
      <c r="E94" s="47"/>
      <c r="F94" s="47"/>
      <c r="G94" s="47"/>
      <c r="H94" s="47"/>
      <c r="I94" s="47"/>
      <c r="J94" s="48"/>
    </row>
    <row r="95" spans="1:10" ht="15.75" x14ac:dyDescent="0.25">
      <c r="A95" s="34" t="s">
        <v>17</v>
      </c>
      <c r="B95" s="35"/>
      <c r="C95" s="35"/>
      <c r="D95" s="35"/>
      <c r="E95" s="35"/>
      <c r="F95" s="35"/>
      <c r="G95" s="35"/>
      <c r="H95" s="35"/>
      <c r="I95" s="35"/>
      <c r="J95" s="36"/>
    </row>
    <row r="96" spans="1:10" ht="15.75" x14ac:dyDescent="0.25">
      <c r="A96" s="49" t="s">
        <v>18</v>
      </c>
      <c r="B96" s="50"/>
      <c r="C96" s="50"/>
      <c r="D96" s="50"/>
      <c r="E96" s="50"/>
      <c r="F96" s="50"/>
      <c r="G96" s="50"/>
      <c r="H96" s="50"/>
      <c r="I96" s="50"/>
      <c r="J96" s="51"/>
    </row>
    <row r="97" spans="1:10" x14ac:dyDescent="0.25">
      <c r="A97" s="74" t="s">
        <v>19</v>
      </c>
      <c r="B97" s="75"/>
      <c r="C97" s="76" t="s">
        <v>20</v>
      </c>
      <c r="D97" s="78"/>
      <c r="E97" s="78"/>
      <c r="F97" s="78" t="s">
        <v>21</v>
      </c>
      <c r="G97" s="78"/>
      <c r="H97" s="75"/>
      <c r="I97" s="76" t="s">
        <v>22</v>
      </c>
      <c r="J97" s="77"/>
    </row>
    <row r="98" spans="1:10" x14ac:dyDescent="0.25">
      <c r="A98" s="52">
        <v>326789207</v>
      </c>
      <c r="B98" s="53"/>
      <c r="C98" s="31">
        <v>352881199</v>
      </c>
      <c r="D98" s="32"/>
      <c r="E98" s="33"/>
      <c r="F98" s="31">
        <v>156579601.66999999</v>
      </c>
      <c r="G98" s="32"/>
      <c r="H98" s="33"/>
      <c r="I98" s="54">
        <f>+F98/C98</f>
        <v>0.44371760840112084</v>
      </c>
      <c r="J98" s="55"/>
    </row>
    <row r="99" spans="1:10" ht="15.75" x14ac:dyDescent="0.25">
      <c r="A99" s="49" t="s">
        <v>23</v>
      </c>
      <c r="B99" s="50"/>
      <c r="C99" s="50"/>
      <c r="D99" s="50"/>
      <c r="E99" s="50"/>
      <c r="F99" s="50"/>
      <c r="G99" s="50"/>
      <c r="H99" s="50"/>
      <c r="I99" s="50"/>
      <c r="J99" s="51"/>
    </row>
    <row r="100" spans="1:10" ht="15" customHeight="1" x14ac:dyDescent="0.25">
      <c r="A100" s="7"/>
      <c r="B100"/>
      <c r="C100" s="27" t="s">
        <v>24</v>
      </c>
      <c r="D100" s="79"/>
      <c r="E100" s="29" t="s">
        <v>94</v>
      </c>
      <c r="F100" s="30"/>
      <c r="G100" s="29" t="s">
        <v>95</v>
      </c>
      <c r="H100" s="29"/>
      <c r="I100" s="27" t="s">
        <v>25</v>
      </c>
      <c r="J100" s="28"/>
    </row>
    <row r="101" spans="1:10" ht="38.25" x14ac:dyDescent="0.25">
      <c r="A101" s="11" t="s">
        <v>26</v>
      </c>
      <c r="B101" s="12" t="s">
        <v>27</v>
      </c>
      <c r="C101" s="12" t="s">
        <v>39</v>
      </c>
      <c r="D101" s="12" t="s">
        <v>40</v>
      </c>
      <c r="E101" s="12" t="s">
        <v>43</v>
      </c>
      <c r="F101" s="12" t="s">
        <v>44</v>
      </c>
      <c r="G101" s="12" t="s">
        <v>45</v>
      </c>
      <c r="H101" s="12" t="s">
        <v>46</v>
      </c>
      <c r="I101" s="12" t="s">
        <v>47</v>
      </c>
      <c r="J101" s="13" t="s">
        <v>48</v>
      </c>
    </row>
    <row r="102" spans="1:10" ht="60" x14ac:dyDescent="0.25">
      <c r="A102" s="14" t="s">
        <v>80</v>
      </c>
      <c r="B102" s="15" t="s">
        <v>70</v>
      </c>
      <c r="C102" s="16">
        <v>80</v>
      </c>
      <c r="D102" s="17">
        <v>281789207</v>
      </c>
      <c r="E102" s="17">
        <v>40</v>
      </c>
      <c r="F102" s="17">
        <v>153959157.47</v>
      </c>
      <c r="G102" s="18">
        <v>41</v>
      </c>
      <c r="H102" s="17">
        <v>84671792.459999993</v>
      </c>
      <c r="I102" s="26">
        <f>+Tabla1347[[#This Row],[Física 
(E)]]/Tabla1347[[#This Row],[Física
(C)]]</f>
        <v>1.0249999999999999</v>
      </c>
      <c r="J102" s="26">
        <f>+Tabla1347[[#This Row],[Financiera 
 (F)]]/Tabla1347[[#This Row],[Financiera
(D)]]</f>
        <v>0.54996269043950097</v>
      </c>
    </row>
    <row r="103" spans="1:10" ht="15.75" x14ac:dyDescent="0.25">
      <c r="A103" s="34" t="s">
        <v>28</v>
      </c>
      <c r="B103" s="35"/>
      <c r="C103" s="35"/>
      <c r="D103" s="35"/>
      <c r="E103" s="35"/>
      <c r="F103" s="35"/>
      <c r="G103" s="35"/>
      <c r="H103" s="35"/>
      <c r="I103" s="35"/>
      <c r="J103" s="36"/>
    </row>
    <row r="104" spans="1:10" ht="15.75" x14ac:dyDescent="0.25">
      <c r="A104" s="49" t="s">
        <v>29</v>
      </c>
      <c r="B104" s="50"/>
      <c r="C104" s="50"/>
      <c r="D104" s="50"/>
      <c r="E104" s="50"/>
      <c r="F104" s="50"/>
      <c r="G104" s="50"/>
      <c r="H104" s="50"/>
      <c r="I104" s="50"/>
      <c r="J104" s="51"/>
    </row>
    <row r="105" spans="1:10" x14ac:dyDescent="0.25">
      <c r="A105" s="19" t="s">
        <v>30</v>
      </c>
      <c r="B105" s="47" t="s">
        <v>53</v>
      </c>
      <c r="C105" s="47"/>
      <c r="D105" s="47"/>
      <c r="E105" s="47"/>
      <c r="F105" s="47"/>
      <c r="G105" s="47"/>
      <c r="H105" s="47"/>
      <c r="I105" s="47"/>
      <c r="J105" s="48"/>
    </row>
    <row r="106" spans="1:10" ht="30" x14ac:dyDescent="0.25">
      <c r="A106" s="19" t="s">
        <v>31</v>
      </c>
      <c r="B106" s="47" t="s">
        <v>79</v>
      </c>
      <c r="C106" s="47"/>
      <c r="D106" s="47"/>
      <c r="E106" s="47"/>
      <c r="F106" s="47"/>
      <c r="G106" s="47"/>
      <c r="H106" s="47"/>
      <c r="I106" s="47"/>
      <c r="J106" s="48"/>
    </row>
    <row r="107" spans="1:10" x14ac:dyDescent="0.25">
      <c r="A107" s="19" t="s">
        <v>32</v>
      </c>
      <c r="B107" s="47"/>
      <c r="C107" s="47"/>
      <c r="D107" s="47"/>
      <c r="E107" s="47"/>
      <c r="F107" s="47"/>
      <c r="G107" s="47"/>
      <c r="H107" s="47"/>
      <c r="I107" s="47"/>
      <c r="J107" s="48"/>
    </row>
    <row r="108" spans="1:10" ht="29.1" customHeight="1" x14ac:dyDescent="0.25">
      <c r="A108" s="19" t="s">
        <v>33</v>
      </c>
      <c r="B108" s="47" t="s">
        <v>98</v>
      </c>
      <c r="C108" s="47"/>
      <c r="D108" s="47"/>
      <c r="E108" s="47"/>
      <c r="F108" s="47"/>
      <c r="G108" s="47"/>
      <c r="H108" s="47"/>
      <c r="I108" s="47"/>
      <c r="J108" s="48"/>
    </row>
    <row r="109" spans="1:10" ht="15.75" x14ac:dyDescent="0.25">
      <c r="A109" s="34" t="s">
        <v>34</v>
      </c>
      <c r="B109" s="35"/>
      <c r="C109" s="35"/>
      <c r="D109" s="35"/>
      <c r="E109" s="35"/>
      <c r="F109" s="35"/>
      <c r="G109" s="35"/>
      <c r="H109" s="35"/>
      <c r="I109" s="35"/>
      <c r="J109" s="36"/>
    </row>
    <row r="110" spans="1:10" ht="15.75" x14ac:dyDescent="0.25">
      <c r="A110" s="37" t="s">
        <v>35</v>
      </c>
      <c r="B110" s="38"/>
      <c r="C110" s="38"/>
      <c r="D110" s="38"/>
      <c r="E110" s="38"/>
      <c r="F110" s="38"/>
      <c r="G110" s="38"/>
      <c r="H110" s="38"/>
      <c r="I110" s="38"/>
      <c r="J110" s="39"/>
    </row>
    <row r="111" spans="1:10" x14ac:dyDescent="0.25">
      <c r="A111" s="40" t="s">
        <v>41</v>
      </c>
      <c r="B111" s="41"/>
      <c r="C111" s="41"/>
      <c r="D111" s="41"/>
      <c r="E111" s="41"/>
      <c r="F111" s="41"/>
      <c r="G111" s="41"/>
      <c r="H111" s="41"/>
      <c r="I111" s="41"/>
      <c r="J111" s="42"/>
    </row>
    <row r="114" spans="1:10" ht="15.75" x14ac:dyDescent="0.25">
      <c r="A114" s="34" t="s">
        <v>76</v>
      </c>
      <c r="B114" s="35"/>
      <c r="C114" s="35"/>
      <c r="D114" s="35"/>
      <c r="E114" s="35"/>
      <c r="F114" s="35"/>
      <c r="G114" s="35"/>
      <c r="H114" s="35"/>
      <c r="I114" s="35"/>
      <c r="J114" s="36"/>
    </row>
    <row r="115" spans="1:10" ht="15.75" x14ac:dyDescent="0.25">
      <c r="A115" s="49" t="s">
        <v>5</v>
      </c>
      <c r="B115" s="50"/>
      <c r="C115" s="50"/>
      <c r="D115" s="50"/>
      <c r="E115" s="50"/>
      <c r="F115" s="50"/>
      <c r="G115" s="50"/>
      <c r="H115" s="50"/>
      <c r="I115" s="50"/>
      <c r="J115" s="51"/>
    </row>
    <row r="116" spans="1:10" x14ac:dyDescent="0.25">
      <c r="A116" s="6" t="s">
        <v>6</v>
      </c>
      <c r="B116" s="44" t="s">
        <v>49</v>
      </c>
      <c r="C116" s="45"/>
      <c r="D116" s="45"/>
      <c r="E116" s="45"/>
      <c r="F116" s="45"/>
      <c r="G116" s="45"/>
      <c r="H116" s="45"/>
      <c r="I116" s="45"/>
      <c r="J116" s="46"/>
    </row>
    <row r="117" spans="1:10" x14ac:dyDescent="0.25">
      <c r="A117" s="23" t="s">
        <v>36</v>
      </c>
      <c r="B117" s="44" t="s">
        <v>50</v>
      </c>
      <c r="C117" s="45"/>
      <c r="D117" s="45"/>
      <c r="E117" s="45"/>
      <c r="F117" s="45"/>
      <c r="G117" s="45"/>
      <c r="H117" s="45"/>
      <c r="I117" s="45"/>
      <c r="J117" s="46"/>
    </row>
    <row r="118" spans="1:10" x14ac:dyDescent="0.25">
      <c r="A118" s="23" t="s">
        <v>37</v>
      </c>
      <c r="B118" s="44" t="s">
        <v>51</v>
      </c>
      <c r="C118" s="45"/>
      <c r="D118" s="45"/>
      <c r="E118" s="45"/>
      <c r="F118" s="45"/>
      <c r="G118" s="45"/>
      <c r="H118" s="45"/>
      <c r="I118" s="45"/>
      <c r="J118" s="46"/>
    </row>
    <row r="119" spans="1:10" x14ac:dyDescent="0.25">
      <c r="A119" s="6" t="s">
        <v>7</v>
      </c>
      <c r="B119" s="69" t="s">
        <v>56</v>
      </c>
      <c r="C119" s="69"/>
      <c r="D119" s="69"/>
      <c r="E119" s="69"/>
      <c r="F119" s="69"/>
      <c r="G119" s="69"/>
      <c r="H119" s="69"/>
      <c r="I119" s="69"/>
      <c r="J119" s="69"/>
    </row>
    <row r="120" spans="1:10" x14ac:dyDescent="0.25">
      <c r="A120" s="6" t="s">
        <v>8</v>
      </c>
      <c r="B120" s="69" t="s">
        <v>57</v>
      </c>
      <c r="C120" s="69"/>
      <c r="D120" s="69"/>
      <c r="E120" s="69"/>
      <c r="F120" s="69"/>
      <c r="G120" s="69"/>
      <c r="H120" s="69"/>
      <c r="I120" s="69"/>
      <c r="J120" s="69"/>
    </row>
    <row r="121" spans="1:10" ht="15.75" x14ac:dyDescent="0.25">
      <c r="A121" s="34" t="s">
        <v>9</v>
      </c>
      <c r="B121" s="35"/>
      <c r="C121" s="35"/>
      <c r="D121" s="35"/>
      <c r="E121" s="35"/>
      <c r="F121" s="35"/>
      <c r="G121" s="35"/>
      <c r="H121" s="35"/>
      <c r="I121" s="35"/>
      <c r="J121" s="36"/>
    </row>
    <row r="122" spans="1:10" ht="21.75" customHeight="1" x14ac:dyDescent="0.25">
      <c r="A122" s="6" t="s">
        <v>10</v>
      </c>
      <c r="B122" s="24">
        <v>1</v>
      </c>
      <c r="C122" s="70" t="s">
        <v>86</v>
      </c>
      <c r="D122" s="70"/>
      <c r="E122" s="70"/>
      <c r="F122" s="70"/>
      <c r="G122" s="70"/>
      <c r="H122" s="70"/>
      <c r="I122" s="70"/>
      <c r="J122" s="70"/>
    </row>
    <row r="123" spans="1:10" ht="21.75" customHeight="1" x14ac:dyDescent="0.25">
      <c r="A123" s="6" t="s">
        <v>11</v>
      </c>
      <c r="B123" s="24">
        <v>1.1000000000000001</v>
      </c>
      <c r="C123" s="70" t="s">
        <v>87</v>
      </c>
      <c r="D123" s="70"/>
      <c r="E123" s="70"/>
      <c r="F123" s="70"/>
      <c r="G123" s="70"/>
      <c r="H123" s="70"/>
      <c r="I123" s="70"/>
      <c r="J123" s="70"/>
    </row>
    <row r="124" spans="1:10" ht="29.25" customHeight="1" x14ac:dyDescent="0.25">
      <c r="A124" s="6" t="s">
        <v>12</v>
      </c>
      <c r="B124" s="24" t="s">
        <v>58</v>
      </c>
      <c r="C124" s="70" t="s">
        <v>88</v>
      </c>
      <c r="D124" s="70"/>
      <c r="E124" s="70"/>
      <c r="F124" s="70"/>
      <c r="G124" s="70"/>
      <c r="H124" s="70"/>
      <c r="I124" s="70"/>
      <c r="J124" s="70"/>
    </row>
    <row r="125" spans="1:10" ht="15.75" x14ac:dyDescent="0.25">
      <c r="A125" s="34" t="s">
        <v>13</v>
      </c>
      <c r="B125" s="35"/>
      <c r="C125" s="35"/>
      <c r="D125" s="35"/>
      <c r="E125" s="35"/>
      <c r="F125" s="35"/>
      <c r="G125" s="35"/>
      <c r="H125" s="35"/>
      <c r="I125" s="35"/>
      <c r="J125" s="36"/>
    </row>
    <row r="126" spans="1:10" x14ac:dyDescent="0.25">
      <c r="A126" s="6" t="s">
        <v>14</v>
      </c>
      <c r="B126" s="47" t="s">
        <v>78</v>
      </c>
      <c r="C126" s="47"/>
      <c r="D126" s="47"/>
      <c r="E126" s="47"/>
      <c r="F126" s="47"/>
      <c r="G126" s="47"/>
      <c r="H126" s="47"/>
      <c r="I126" s="47"/>
      <c r="J126" s="48"/>
    </row>
    <row r="127" spans="1:10" x14ac:dyDescent="0.25">
      <c r="A127" s="10" t="s">
        <v>15</v>
      </c>
      <c r="B127" s="47" t="s">
        <v>68</v>
      </c>
      <c r="C127" s="47"/>
      <c r="D127" s="47"/>
      <c r="E127" s="47"/>
      <c r="F127" s="47"/>
      <c r="G127" s="47"/>
      <c r="H127" s="47"/>
      <c r="I127" s="47"/>
      <c r="J127" s="48"/>
    </row>
    <row r="128" spans="1:10" x14ac:dyDescent="0.25">
      <c r="A128" s="10" t="s">
        <v>16</v>
      </c>
      <c r="B128" s="47" t="s">
        <v>69</v>
      </c>
      <c r="C128" s="47"/>
      <c r="D128" s="47"/>
      <c r="E128" s="47"/>
      <c r="F128" s="47"/>
      <c r="G128" s="47"/>
      <c r="H128" s="47"/>
      <c r="I128" s="47"/>
      <c r="J128" s="48"/>
    </row>
    <row r="129" spans="1:10" ht="15" customHeight="1" x14ac:dyDescent="0.25">
      <c r="A129" s="10" t="s">
        <v>38</v>
      </c>
      <c r="B129" s="47" t="s">
        <v>91</v>
      </c>
      <c r="C129" s="47"/>
      <c r="D129" s="47"/>
      <c r="E129" s="47"/>
      <c r="F129" s="47"/>
      <c r="G129" s="47"/>
      <c r="H129" s="47"/>
      <c r="I129" s="47"/>
      <c r="J129" s="48"/>
    </row>
    <row r="130" spans="1:10" ht="15.75" x14ac:dyDescent="0.25">
      <c r="A130" s="34" t="s">
        <v>17</v>
      </c>
      <c r="B130" s="35"/>
      <c r="C130" s="35"/>
      <c r="D130" s="35"/>
      <c r="E130" s="35"/>
      <c r="F130" s="35"/>
      <c r="G130" s="35"/>
      <c r="H130" s="35"/>
      <c r="I130" s="35"/>
      <c r="J130" s="36"/>
    </row>
    <row r="131" spans="1:10" ht="15.75" x14ac:dyDescent="0.25">
      <c r="A131" s="49" t="s">
        <v>18</v>
      </c>
      <c r="B131" s="50"/>
      <c r="C131" s="50"/>
      <c r="D131" s="50"/>
      <c r="E131" s="50"/>
      <c r="F131" s="50"/>
      <c r="G131" s="50"/>
      <c r="H131" s="50"/>
      <c r="I131" s="50"/>
      <c r="J131" s="51"/>
    </row>
    <row r="132" spans="1:10" x14ac:dyDescent="0.25">
      <c r="A132" s="74" t="s">
        <v>19</v>
      </c>
      <c r="B132" s="75"/>
      <c r="C132" s="76" t="s">
        <v>20</v>
      </c>
      <c r="D132" s="78"/>
      <c r="E132" s="78"/>
      <c r="F132" s="78" t="s">
        <v>21</v>
      </c>
      <c r="G132" s="78"/>
      <c r="H132" s="75"/>
      <c r="I132" s="76" t="s">
        <v>22</v>
      </c>
      <c r="J132" s="77"/>
    </row>
    <row r="133" spans="1:10" x14ac:dyDescent="0.25">
      <c r="A133" s="52">
        <v>18835898</v>
      </c>
      <c r="B133" s="53"/>
      <c r="C133" s="31">
        <v>21395898</v>
      </c>
      <c r="D133" s="32"/>
      <c r="E133" s="33"/>
      <c r="F133" s="31">
        <v>12117179.960000001</v>
      </c>
      <c r="G133" s="32"/>
      <c r="H133" s="33"/>
      <c r="I133" s="54">
        <f>+F133/C133</f>
        <v>0.56633191838921648</v>
      </c>
      <c r="J133" s="55"/>
    </row>
    <row r="134" spans="1:10" ht="15.75" x14ac:dyDescent="0.25">
      <c r="A134" s="49" t="s">
        <v>23</v>
      </c>
      <c r="B134" s="50"/>
      <c r="C134" s="50"/>
      <c r="D134" s="50"/>
      <c r="E134" s="50"/>
      <c r="F134" s="50"/>
      <c r="G134" s="50"/>
      <c r="H134" s="50"/>
      <c r="I134" s="50"/>
      <c r="J134" s="51"/>
    </row>
    <row r="135" spans="1:10" ht="15" customHeight="1" x14ac:dyDescent="0.25">
      <c r="A135" s="7"/>
      <c r="B135"/>
      <c r="C135" s="27" t="s">
        <v>24</v>
      </c>
      <c r="D135" s="79"/>
      <c r="E135" s="29" t="s">
        <v>94</v>
      </c>
      <c r="F135" s="30"/>
      <c r="G135" s="29" t="s">
        <v>95</v>
      </c>
      <c r="H135" s="29"/>
      <c r="I135" s="27" t="s">
        <v>25</v>
      </c>
      <c r="J135" s="28"/>
    </row>
    <row r="136" spans="1:10" ht="38.25" x14ac:dyDescent="0.25">
      <c r="A136" s="11" t="s">
        <v>26</v>
      </c>
      <c r="B136" s="12" t="s">
        <v>27</v>
      </c>
      <c r="C136" s="12" t="s">
        <v>39</v>
      </c>
      <c r="D136" s="12" t="s">
        <v>40</v>
      </c>
      <c r="E136" s="12" t="s">
        <v>43</v>
      </c>
      <c r="F136" s="12" t="s">
        <v>44</v>
      </c>
      <c r="G136" s="12" t="s">
        <v>45</v>
      </c>
      <c r="H136" s="12" t="s">
        <v>46</v>
      </c>
      <c r="I136" s="12" t="s">
        <v>47</v>
      </c>
      <c r="J136" s="13" t="s">
        <v>48</v>
      </c>
    </row>
    <row r="137" spans="1:10" ht="48" x14ac:dyDescent="0.25">
      <c r="A137" s="14" t="s">
        <v>71</v>
      </c>
      <c r="B137" s="15" t="s">
        <v>72</v>
      </c>
      <c r="C137" s="16">
        <v>12800</v>
      </c>
      <c r="D137" s="17">
        <v>18835898</v>
      </c>
      <c r="E137" s="17">
        <v>6500</v>
      </c>
      <c r="F137" s="17">
        <v>11476778.800000001</v>
      </c>
      <c r="G137" s="18">
        <v>7323</v>
      </c>
      <c r="H137" s="17">
        <v>6627990.3499999996</v>
      </c>
      <c r="I137" s="26">
        <f>+Tabla13458[[#This Row],[Física 
(E)]]/Tabla13458[[#This Row],[Física
(C)]]</f>
        <v>1.1266153846153846</v>
      </c>
      <c r="J137" s="26">
        <f>+Tabla13458[[#This Row],[Financiera 
 (F)]]/Tabla13458[[#This Row],[Financiera
(D)]]</f>
        <v>0.57751312153894607</v>
      </c>
    </row>
    <row r="138" spans="1:10" ht="15.75" x14ac:dyDescent="0.25">
      <c r="A138" s="34" t="s">
        <v>28</v>
      </c>
      <c r="B138" s="35"/>
      <c r="C138" s="35"/>
      <c r="D138" s="35"/>
      <c r="E138" s="35"/>
      <c r="F138" s="35"/>
      <c r="G138" s="35"/>
      <c r="H138" s="35"/>
      <c r="I138" s="35"/>
      <c r="J138" s="36"/>
    </row>
    <row r="139" spans="1:10" ht="15.75" x14ac:dyDescent="0.25">
      <c r="A139" s="49" t="s">
        <v>29</v>
      </c>
      <c r="B139" s="50"/>
      <c r="C139" s="50"/>
      <c r="D139" s="50"/>
      <c r="E139" s="50"/>
      <c r="F139" s="50"/>
      <c r="G139" s="50"/>
      <c r="H139" s="50"/>
      <c r="I139" s="50"/>
      <c r="J139" s="51"/>
    </row>
    <row r="140" spans="1:10" x14ac:dyDescent="0.25">
      <c r="A140" s="19" t="s">
        <v>30</v>
      </c>
      <c r="B140" s="47" t="s">
        <v>81</v>
      </c>
      <c r="C140" s="47"/>
      <c r="D140" s="47"/>
      <c r="E140" s="47"/>
      <c r="F140" s="47"/>
      <c r="G140" s="47"/>
      <c r="H140" s="47"/>
      <c r="I140" s="47"/>
      <c r="J140" s="48"/>
    </row>
    <row r="141" spans="1:10" ht="30" x14ac:dyDescent="0.25">
      <c r="A141" s="19" t="s">
        <v>31</v>
      </c>
      <c r="B141" s="47" t="s">
        <v>74</v>
      </c>
      <c r="C141" s="47"/>
      <c r="D141" s="47"/>
      <c r="E141" s="47"/>
      <c r="F141" s="47"/>
      <c r="G141" s="47"/>
      <c r="H141" s="47"/>
      <c r="I141" s="47"/>
      <c r="J141" s="48"/>
    </row>
    <row r="142" spans="1:10" x14ac:dyDescent="0.25">
      <c r="A142" s="19" t="s">
        <v>32</v>
      </c>
      <c r="B142" s="47"/>
      <c r="C142" s="47"/>
      <c r="D142" s="47"/>
      <c r="E142" s="47"/>
      <c r="F142" s="47"/>
      <c r="G142" s="47"/>
      <c r="H142" s="47"/>
      <c r="I142" s="47"/>
      <c r="J142" s="48"/>
    </row>
    <row r="143" spans="1:10" ht="29.1" customHeight="1" x14ac:dyDescent="0.25">
      <c r="A143" s="19" t="s">
        <v>33</v>
      </c>
      <c r="B143" s="47" t="s">
        <v>99</v>
      </c>
      <c r="C143" s="47"/>
      <c r="D143" s="47"/>
      <c r="E143" s="47"/>
      <c r="F143" s="47"/>
      <c r="G143" s="47"/>
      <c r="H143" s="47"/>
      <c r="I143" s="47"/>
      <c r="J143" s="48"/>
    </row>
    <row r="144" spans="1:10" ht="15.75" x14ac:dyDescent="0.25">
      <c r="A144" s="34" t="s">
        <v>34</v>
      </c>
      <c r="B144" s="35"/>
      <c r="C144" s="35"/>
      <c r="D144" s="35"/>
      <c r="E144" s="35"/>
      <c r="F144" s="35"/>
      <c r="G144" s="35"/>
      <c r="H144" s="35"/>
      <c r="I144" s="35"/>
      <c r="J144" s="36"/>
    </row>
    <row r="145" spans="1:10" ht="15.75" x14ac:dyDescent="0.25">
      <c r="A145" s="37" t="s">
        <v>35</v>
      </c>
      <c r="B145" s="38"/>
      <c r="C145" s="38"/>
      <c r="D145" s="38"/>
      <c r="E145" s="38"/>
      <c r="F145" s="38"/>
      <c r="G145" s="38"/>
      <c r="H145" s="38"/>
      <c r="I145" s="38"/>
      <c r="J145" s="39"/>
    </row>
    <row r="146" spans="1:10" x14ac:dyDescent="0.25">
      <c r="A146" s="40" t="s">
        <v>41</v>
      </c>
      <c r="B146" s="41"/>
      <c r="C146" s="41"/>
      <c r="D146" s="41"/>
      <c r="E146" s="41"/>
      <c r="F146" s="41"/>
      <c r="G146" s="41"/>
      <c r="H146" s="41"/>
      <c r="I146" s="41"/>
      <c r="J146" s="42"/>
    </row>
    <row r="147" spans="1:10" x14ac:dyDescent="0.25">
      <c r="A147" s="25"/>
      <c r="B147" s="25"/>
      <c r="C147" s="25"/>
      <c r="D147" s="25"/>
      <c r="E147" s="25"/>
      <c r="F147" s="25"/>
      <c r="G147" s="25"/>
      <c r="H147" s="25"/>
      <c r="I147" s="25"/>
      <c r="J147" s="25"/>
    </row>
    <row r="148" spans="1:10" x14ac:dyDescent="0.25">
      <c r="A148" s="43" t="s">
        <v>42</v>
      </c>
      <c r="B148" s="43"/>
      <c r="C148" s="43"/>
      <c r="D148" s="43"/>
      <c r="E148" s="43"/>
      <c r="F148" s="43"/>
      <c r="G148" s="43"/>
      <c r="H148" s="43"/>
      <c r="I148" s="43"/>
      <c r="J148" s="43"/>
    </row>
    <row r="149" spans="1:10" x14ac:dyDescent="0.25">
      <c r="A149" s="81"/>
      <c r="B149" s="81"/>
      <c r="C149" s="81"/>
      <c r="D149" s="81"/>
      <c r="F149" s="81"/>
      <c r="G149" s="81"/>
      <c r="H149" s="81"/>
      <c r="I149" s="81"/>
      <c r="J149" s="81"/>
    </row>
    <row r="150" spans="1:10" x14ac:dyDescent="0.25">
      <c r="A150" s="81"/>
      <c r="B150" s="81"/>
      <c r="C150" s="81"/>
      <c r="D150" s="81"/>
      <c r="F150" s="81"/>
      <c r="G150" s="81"/>
      <c r="H150" s="81"/>
      <c r="I150" s="81"/>
      <c r="J150" s="81"/>
    </row>
    <row r="151" spans="1:10" x14ac:dyDescent="0.25">
      <c r="A151" s="82"/>
      <c r="B151" s="82"/>
      <c r="C151" s="82"/>
      <c r="D151" s="82"/>
      <c r="F151" s="82"/>
      <c r="G151" s="82"/>
      <c r="H151" s="82"/>
      <c r="I151" s="82"/>
      <c r="J151" s="82"/>
    </row>
    <row r="152" spans="1:10" x14ac:dyDescent="0.25">
      <c r="A152" s="80" t="s">
        <v>82</v>
      </c>
      <c r="B152" s="80"/>
      <c r="C152" s="80"/>
      <c r="D152" s="80"/>
      <c r="F152" s="80" t="s">
        <v>83</v>
      </c>
      <c r="G152" s="80"/>
      <c r="H152" s="80"/>
      <c r="I152" s="80"/>
      <c r="J152" s="80"/>
    </row>
    <row r="153" spans="1:10" x14ac:dyDescent="0.25">
      <c r="A153" s="80" t="s">
        <v>84</v>
      </c>
      <c r="B153" s="80"/>
      <c r="C153" s="80"/>
      <c r="D153" s="80"/>
      <c r="F153" s="80" t="s">
        <v>85</v>
      </c>
      <c r="G153" s="80"/>
      <c r="H153" s="80"/>
      <c r="I153" s="80"/>
      <c r="J153" s="80"/>
    </row>
  </sheetData>
  <mergeCells count="176">
    <mergeCell ref="A152:D152"/>
    <mergeCell ref="F152:J152"/>
    <mergeCell ref="A153:D153"/>
    <mergeCell ref="F153:J153"/>
    <mergeCell ref="A144:J144"/>
    <mergeCell ref="A145:J145"/>
    <mergeCell ref="A146:J146"/>
    <mergeCell ref="A148:J148"/>
    <mergeCell ref="A149:D151"/>
    <mergeCell ref="F149:J151"/>
    <mergeCell ref="A139:J139"/>
    <mergeCell ref="B140:J140"/>
    <mergeCell ref="B141:J141"/>
    <mergeCell ref="B142:J142"/>
    <mergeCell ref="B143:J143"/>
    <mergeCell ref="C135:D135"/>
    <mergeCell ref="E135:F135"/>
    <mergeCell ref="G135:H135"/>
    <mergeCell ref="I135:J135"/>
    <mergeCell ref="A138:J138"/>
    <mergeCell ref="A133:B133"/>
    <mergeCell ref="C133:E133"/>
    <mergeCell ref="F133:H133"/>
    <mergeCell ref="I133:J133"/>
    <mergeCell ref="A134:J134"/>
    <mergeCell ref="A131:J131"/>
    <mergeCell ref="A132:B132"/>
    <mergeCell ref="C132:E132"/>
    <mergeCell ref="F132:H132"/>
    <mergeCell ref="I132:J132"/>
    <mergeCell ref="B126:J126"/>
    <mergeCell ref="B127:J127"/>
    <mergeCell ref="B128:J128"/>
    <mergeCell ref="B129:J129"/>
    <mergeCell ref="A130:J130"/>
    <mergeCell ref="A121:J121"/>
    <mergeCell ref="C122:J122"/>
    <mergeCell ref="C123:J123"/>
    <mergeCell ref="C124:J124"/>
    <mergeCell ref="A125:J125"/>
    <mergeCell ref="B116:J116"/>
    <mergeCell ref="B117:J117"/>
    <mergeCell ref="B118:J118"/>
    <mergeCell ref="B119:J119"/>
    <mergeCell ref="B120:J120"/>
    <mergeCell ref="A109:J109"/>
    <mergeCell ref="A110:J110"/>
    <mergeCell ref="A111:J111"/>
    <mergeCell ref="A114:J114"/>
    <mergeCell ref="A115:J115"/>
    <mergeCell ref="A104:J104"/>
    <mergeCell ref="B105:J105"/>
    <mergeCell ref="B106:J106"/>
    <mergeCell ref="B107:J107"/>
    <mergeCell ref="B108:J108"/>
    <mergeCell ref="C100:D100"/>
    <mergeCell ref="E100:F100"/>
    <mergeCell ref="G100:H100"/>
    <mergeCell ref="I100:J100"/>
    <mergeCell ref="A103:J103"/>
    <mergeCell ref="A98:B98"/>
    <mergeCell ref="C98:E98"/>
    <mergeCell ref="F98:H98"/>
    <mergeCell ref="I98:J98"/>
    <mergeCell ref="A99:J99"/>
    <mergeCell ref="A95:J95"/>
    <mergeCell ref="A96:J96"/>
    <mergeCell ref="A97:B97"/>
    <mergeCell ref="C97:E97"/>
    <mergeCell ref="F97:H97"/>
    <mergeCell ref="I97:J97"/>
    <mergeCell ref="A90:J90"/>
    <mergeCell ref="B91:J91"/>
    <mergeCell ref="B92:J92"/>
    <mergeCell ref="B93:J93"/>
    <mergeCell ref="B94:J94"/>
    <mergeCell ref="B85:J85"/>
    <mergeCell ref="A86:J86"/>
    <mergeCell ref="C87:J87"/>
    <mergeCell ref="C88:J88"/>
    <mergeCell ref="C89:J89"/>
    <mergeCell ref="A80:J80"/>
    <mergeCell ref="B81:J81"/>
    <mergeCell ref="B82:J82"/>
    <mergeCell ref="B83:J83"/>
    <mergeCell ref="B84:J84"/>
    <mergeCell ref="A72:J72"/>
    <mergeCell ref="A73:J73"/>
    <mergeCell ref="A74:J74"/>
    <mergeCell ref="A76:J76"/>
    <mergeCell ref="A79:J79"/>
    <mergeCell ref="A67:J67"/>
    <mergeCell ref="B68:J68"/>
    <mergeCell ref="B69:J69"/>
    <mergeCell ref="B70:J70"/>
    <mergeCell ref="B71:J71"/>
    <mergeCell ref="C63:D63"/>
    <mergeCell ref="E63:F63"/>
    <mergeCell ref="G63:H63"/>
    <mergeCell ref="I63:J63"/>
    <mergeCell ref="A66:J66"/>
    <mergeCell ref="A61:B61"/>
    <mergeCell ref="C61:E61"/>
    <mergeCell ref="F61:H61"/>
    <mergeCell ref="I61:J61"/>
    <mergeCell ref="A62:J62"/>
    <mergeCell ref="B57:J57"/>
    <mergeCell ref="A58:J58"/>
    <mergeCell ref="A59:J59"/>
    <mergeCell ref="A60:B60"/>
    <mergeCell ref="C60:E60"/>
    <mergeCell ref="F60:H60"/>
    <mergeCell ref="I60:J60"/>
    <mergeCell ref="C52:J52"/>
    <mergeCell ref="A53:J53"/>
    <mergeCell ref="B54:J54"/>
    <mergeCell ref="B55:J55"/>
    <mergeCell ref="B56:J56"/>
    <mergeCell ref="B47:J47"/>
    <mergeCell ref="B48:J48"/>
    <mergeCell ref="A49:J49"/>
    <mergeCell ref="C50:J50"/>
    <mergeCell ref="C51:J51"/>
    <mergeCell ref="A42:J42"/>
    <mergeCell ref="A43:J43"/>
    <mergeCell ref="B44:J44"/>
    <mergeCell ref="B45:J45"/>
    <mergeCell ref="B46:J46"/>
    <mergeCell ref="C16:J16"/>
    <mergeCell ref="A6:J6"/>
    <mergeCell ref="A7:J7"/>
    <mergeCell ref="A8:J8"/>
    <mergeCell ref="A14:J14"/>
    <mergeCell ref="C15:J15"/>
    <mergeCell ref="C17:J17"/>
    <mergeCell ref="A18:J18"/>
    <mergeCell ref="B19:J19"/>
    <mergeCell ref="B20:J20"/>
    <mergeCell ref="B21:J21"/>
    <mergeCell ref="A23:J23"/>
    <mergeCell ref="A24:J24"/>
    <mergeCell ref="A25:B25"/>
    <mergeCell ref="I25:J25"/>
    <mergeCell ref="C25:E25"/>
    <mergeCell ref="F25:H25"/>
    <mergeCell ref="C28:D28"/>
    <mergeCell ref="G28:H28"/>
    <mergeCell ref="B2:J2"/>
    <mergeCell ref="B3:C3"/>
    <mergeCell ref="D3:H3"/>
    <mergeCell ref="B4:C4"/>
    <mergeCell ref="D4:H4"/>
    <mergeCell ref="A5:J5"/>
    <mergeCell ref="B9:J9"/>
    <mergeCell ref="B12:J12"/>
    <mergeCell ref="B13:J13"/>
    <mergeCell ref="I28:J28"/>
    <mergeCell ref="E28:F28"/>
    <mergeCell ref="C26:E26"/>
    <mergeCell ref="F26:H26"/>
    <mergeCell ref="A37:J37"/>
    <mergeCell ref="A38:J38"/>
    <mergeCell ref="A39:J39"/>
    <mergeCell ref="A41:J41"/>
    <mergeCell ref="B10:J10"/>
    <mergeCell ref="B11:J11"/>
    <mergeCell ref="B22:J22"/>
    <mergeCell ref="A31:J31"/>
    <mergeCell ref="A32:J32"/>
    <mergeCell ref="B33:J33"/>
    <mergeCell ref="B34:J34"/>
    <mergeCell ref="B35:J35"/>
    <mergeCell ref="B36:J36"/>
    <mergeCell ref="A26:B26"/>
    <mergeCell ref="I26:J26"/>
    <mergeCell ref="A27:J27"/>
  </mergeCells>
  <phoneticPr fontId="22" type="noConversion"/>
  <dataValidations count="16">
    <dataValidation allowBlank="1" showInputMessage="1" showErrorMessage="1" prompt="Monto ejecutado en el trimestre" sqref="H29:H30 H64:H65 H101:H102 H136:H137" xr:uid="{90E46E24-8E3F-4224-9F5D-F387CD76556E}"/>
    <dataValidation allowBlank="1" showInputMessage="1" showErrorMessage="1" prompt="Meta alcanzada en el trimestre" sqref="G29:G30 G64:G65 G101:G102 G136:G137" xr:uid="{078E0B3D-C3D5-4323-9A6F-7DD5AA0A91C9}"/>
    <dataValidation allowBlank="1" showInputMessage="1" showErrorMessage="1" prompt="Monto presupuestado para el producto" sqref="D102:F102 D101 F29 D136:D137 D30:F30 F64 D29 D65:F65 F101 D64 F136:F137 E137" xr:uid="{247AEBBA-5BB4-404D-982B-514E41C68A75}"/>
    <dataValidation allowBlank="1" showInputMessage="1" showErrorMessage="1" prompt="Meta anual del indicador" sqref="C101:C102 E29 E64 C64:C65 E101 C29:C30 E136 C136:C137" xr:uid="{F1CB8B99-164D-4F51-9E69-AECE57493A93}"/>
    <dataValidation allowBlank="1" showInputMessage="1" showErrorMessage="1" prompt="Nombre del indicador" sqref="B29:B30 B64:B65 B101:B102 B136:B137" xr:uid="{3FF3C7F1-052B-4689-97E1-0EEC782A6AE3}"/>
    <dataValidation allowBlank="1" showInputMessage="1" showErrorMessage="1" prompt="Nombre de cada producto" sqref="A29:A30 A64:A65 A101:A102 A136:A137" xr:uid="{2947E0C5-61A1-48DD-8DCD-04F9232477FC}"/>
    <dataValidation allowBlank="1" showInputMessage="1" showErrorMessage="1" prompt="¿En qué consiste el programa?" sqref="B127:J127 B55:J55 B92:J92 B20:J20" xr:uid="{560FC5A9-FF43-4716-9F7E-B2B93944CE32}"/>
    <dataValidation allowBlank="1" showInputMessage="1" showErrorMessage="1" prompt="Presupuesto del programa" sqref="F61 A61:C61 A98:C98 A26:C26 F98 F26 F133 A133:C133" xr:uid="{2C90DB71-EB15-47FB-969B-D3C6779E55E0}"/>
    <dataValidation allowBlank="1" showInputMessage="1" showErrorMessage="1" prompt="Oportunidades de mejora identificadas" sqref="A39:J40 A74:J75 A111:J111 A146:J147" xr:uid="{DA848EFB-3FC8-4206-B557-B09F4E34DBE3}"/>
    <dataValidation allowBlank="1" showInputMessage="1" showErrorMessage="1" prompt="De existir desvío, explicar razones." sqref="B36:J36 B108:J108 B143:J143 B71:J71" xr:uid="{15752D16-318A-466B-84D2-F16C378EE918}"/>
    <dataValidation allowBlank="1" showInputMessage="1" showErrorMessage="1" prompt="1. Describir lo plasmado en el presupuesto_x000a_2. Describir lo alcanzado en términos financieros y de producción " sqref="B35 B70 B107 B142" xr:uid="{A72D67B3-A10B-4E8F-9A22-A756D2816C9A}"/>
    <dataValidation allowBlank="1" showInputMessage="1" showErrorMessage="1" prompt="¿En qué consiste el producto? su objetivo" sqref="B34:J34 B69:J69 B106:J106 B141:J141" xr:uid="{9E88C68F-8C27-424A-8B89-FD3AC001BADA}"/>
    <dataValidation allowBlank="1" showInputMessage="1" showErrorMessage="1" prompt="¿A quién va dirigido el programa?, ¿qué característica tiene esta población que requiere ser beneficiada?" sqref="B128:J128 B56:J56 B93:J93 B21:J21" xr:uid="{1FFB9F1E-EF31-41EC-B53B-31C71B45A0F7}"/>
    <dataValidation allowBlank="1" showInputMessage="1" prompt="Nombre del capítulo" sqref="B9:J11 B44:J46 B81:J83 B116:J118" xr:uid="{7B510400-5492-4460-9A17-6F9C9401B683}"/>
    <dataValidation allowBlank="1" sqref="A9 A44 A81 A116" xr:uid="{4E4D531B-D39C-42CD-8509-9C2E6575184D}"/>
    <dataValidation allowBlank="1" showInputMessage="1" showErrorMessage="1" prompt="Nombre del producto" sqref="B68:J68 B105:J105 B140:J140" xr:uid="{0E442AC1-9EDF-495E-A003-28A18D7DA443}"/>
  </dataValidations>
  <pageMargins left="0.70866141732283472" right="0.70866141732283472" top="0.74803149606299213" bottom="0.74803149606299213" header="0.31496062992125984" footer="0.31496062992125984"/>
  <pageSetup scale="65" orientation="portrait" r:id="rId1"/>
  <drawing r:id="rId2"/>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6143,44,45 y 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Edmundo Antonio Vizcaino Herrera</cp:lastModifiedBy>
  <cp:lastPrinted>2025-01-27T14:16:44Z</cp:lastPrinted>
  <dcterms:created xsi:type="dcterms:W3CDTF">2021-03-22T15:50:10Z</dcterms:created>
  <dcterms:modified xsi:type="dcterms:W3CDTF">2025-01-27T14:16:58Z</dcterms:modified>
</cp:coreProperties>
</file>