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Y:\1. PRESUPUESTO\e.vizcaino\MAP Transparencia\2022\"/>
    </mc:Choice>
  </mc:AlternateContent>
  <xr:revisionPtr revIDLastSave="0" documentId="8_{8E647147-2711-4F07-8256-A3F53108D974}" xr6:coauthVersionLast="47" xr6:coauthVersionMax="47" xr10:uidLastSave="{00000000-0000-0000-0000-000000000000}"/>
  <bookViews>
    <workbookView xWindow="-120" yWindow="-120" windowWidth="29040" windowHeight="15840" xr2:uid="{4338FEAE-DB8E-4C02-BE6D-DDC1311F061E}"/>
  </bookViews>
  <sheets>
    <sheet name="6143, 6144, 6145, 6146"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1" i="1" l="1"/>
  <c r="I101" i="1"/>
  <c r="I97" i="1"/>
  <c r="J78" i="1"/>
  <c r="I78" i="1"/>
  <c r="I74" i="1"/>
  <c r="J53" i="1"/>
  <c r="I53" i="1"/>
  <c r="I49" i="1"/>
  <c r="I30" i="1"/>
  <c r="J30" i="1"/>
  <c r="C17" i="1"/>
  <c r="C16" i="1"/>
  <c r="C15" i="1"/>
  <c r="I26" i="1" l="1"/>
</calcChain>
</file>

<file path=xl/sharedStrings.xml><?xml version="1.0" encoding="utf-8"?>
<sst xmlns="http://schemas.openxmlformats.org/spreadsheetml/2006/main" count="206" uniqueCount="96">
  <si>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</si>
  <si>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</si>
  <si>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</si>
  <si>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</si>
  <si>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</si>
  <si>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</si>
  <si>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</si>
  <si>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</si>
  <si>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</si>
  <si>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</si>
  <si>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</si>
  <si>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</si>
  <si>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</si>
  <si>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</si>
  <si>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</si>
  <si>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</si>
  <si>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</si>
  <si>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</si>
  <si>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</si>
  <si>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</si>
  <si>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</si>
  <si>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</si>
  <si>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</si>
  <si>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</si>
  <si>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</si>
  <si>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</si>
  <si>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</si>
  <si>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</si>
  <si>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</si>
  <si>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</si>
  <si>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</si>
  <si>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</si>
  <si>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</si>
  <si>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</si>
  <si>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</si>
  <si>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</si>
  <si>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</si>
  <si>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</si>
  <si>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</si>
  <si>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</si>
  <si>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</si>
  <si>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</si>
  <si>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</si>
  <si>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</si>
  <si>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</si>
  <si>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</si>
  <si>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</si>
  <si>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</si>
  <si>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</si>
  <si>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5158-DIRECCION GENERAL DE ADUANAS</t>
  </si>
  <si>
    <t>01-DIRECCION GENERAL DE ADUANAS</t>
  </si>
  <si>
    <t>0001-DIRECCION GENERAL DE ADUANAS</t>
  </si>
  <si>
    <t>6144-Zonas Francas reciben autorización para operar</t>
  </si>
  <si>
    <t>6145-Empresas certificadas por Operadores Económicos Autorizados para la importación y exportación.</t>
  </si>
  <si>
    <t>12-Inspección y Supervisión en Las Zonas Francas</t>
  </si>
  <si>
    <t>11-Servicios de Administración Aduanera</t>
  </si>
  <si>
    <t>Ser un ente facilitador del comercio exterior, contribuyendo al crecimiento económico y la competitividad de la nación, con una adecuada fiscalización y vigilancia del tráfico internacional de mercancías.</t>
  </si>
  <si>
    <t>Ser una aduana eficiente y moderna que responde de manera oportuna a las exigencias del comercio exterior, con una efectiva gestión de riesgo y altos estándares de calidad, que promueve el cumplimiento normativo, sustentando en la integridad de sus recursos humanos.</t>
  </si>
  <si>
    <t>1.1.1</t>
  </si>
  <si>
    <t>El programa de servicios de administración aduanera consiste en la gestión y administración general de los servicios de despacho de importación y exportación. Además de controlar y satisfacer las necesidades de los contribuyentes, contribuyendo para que el proceso de desaduanización de mercancía se realice de una manera expedita, teniendo como fundamento las mejores prácticas internacionales en materia aduanera y garantizando la seguridad nacional mediante el cumplimiento de la normativa correspondiente.</t>
  </si>
  <si>
    <t>Personas físicas y jurídicas</t>
  </si>
  <si>
    <t>Declaraciones de importación y exportación a las que se les prestan los servicios de desaduanización durante el proceso de despacho.</t>
  </si>
  <si>
    <t>Cantidad declaraciones</t>
  </si>
  <si>
    <t>El programa consiste en las evaluaciones previas y posterior es de las empresas bajo el régimen suspensivo de Zonas Francas Comerciales con la finalidad de controlar y evaluar sus importaciones y exportaciones.</t>
  </si>
  <si>
    <t>Empresas de Zonas Francas Comerciales</t>
  </si>
  <si>
    <t>6144 - Zonas francas reciben autorización para operar</t>
  </si>
  <si>
    <t>Cantidad de licencias emitidas</t>
  </si>
  <si>
    <t>Otorgamiento y/o renovación de licencia a las empresas de Zonas Francas Comerciales, a los fines de que estas puedan operar bajo los lineamientos de la Ley 4315-55.</t>
  </si>
  <si>
    <t>En este programa se ofrecen los servicios y operaciones que necesitan evaluaciones técnicas profundas por parte de personal especializado, con la finalidad de otorgar certificaciones y/o exoneraciones dependiendo el tipo de requerimiento que realice el contribuyente y la legalidad de los procedimientos aduanales. El propósito de los servicios y operaciones técnicas es aportar a la validación técnica correspondiente a los fines de asignar las certificaciones de operador económico autorizado y las exoneraciones.</t>
  </si>
  <si>
    <t>Personas físicas Y jurídicas</t>
  </si>
  <si>
    <t>Cantidad de certificaciones emitidas</t>
  </si>
  <si>
    <t>6146 - Personas físicas y jurídicas reciben permisos de exoneración para la importación</t>
  </si>
  <si>
    <t>Cantidad de exoneraciones emitidas</t>
  </si>
  <si>
    <t>Lineamientos para la Ejecución Presupuestaria 2022 del Gobierno General Nacional</t>
  </si>
  <si>
    <t>Aumentar las recaudaciones por declaraciones de personas físicas o jurídicas en un 10% para el 2022</t>
  </si>
  <si>
    <t>Mejorar el control y supervisión de las zonas francas comerciales para lograr el aumento de certificaciones en un 4% para el 2022.</t>
  </si>
  <si>
    <t>Eficientizar los servicios y operaciones técnicas ofrecidos a empresas y personas físicas que generan retorno e impacto social en un 10% para el 2022</t>
  </si>
  <si>
    <t>Aplicación de exoneraciones parciales y/o totales concedidas en los casos en que proceda, sobre las importaciones directas</t>
  </si>
  <si>
    <t>I -Información Institucional</t>
  </si>
  <si>
    <t>6143-Personas Físicas y Jurídicas reciben servicios de desaduanización de mercancías</t>
  </si>
  <si>
    <t>13-Servicios y Operaciones Técnicas</t>
  </si>
  <si>
    <t>La Certificación de Operador Económico Autorizado(OEA)es una acreditación global que se otorga a las empresas luego de una auditoria y análisis previo, para probar el cumplimiento de ciertas medidas relacionadas con la seguridad y buenas prácticas en la cadena de suministro internacional de mercancías. Los operadores económicos que cumplan los criterios para la obtención del estatus OEA se consideran socios fiables en la cadena de suministro.</t>
  </si>
  <si>
    <t>6145 - Empresas certificadas por operadores económicos autorizados para la importación y exportación</t>
  </si>
  <si>
    <t>6146-Personas Físicas y Jurídicas reciben permisos de exoneración para la importación</t>
  </si>
  <si>
    <t xml:space="preserve">Edmundo Antonio Vizcaino Herrera </t>
  </si>
  <si>
    <t>Enc. Sec. Ejecución Presupuestaria</t>
  </si>
  <si>
    <t xml:space="preserve">Janibis Scarlet Santana Adames </t>
  </si>
  <si>
    <t>Enc. Dpto Gestión Estratégica</t>
  </si>
  <si>
    <t>Informe de Evaluación 3er Trimestre de las Metas Físicas-Financieras</t>
  </si>
  <si>
    <t xml:space="preserve"> Programación 3er. Trimestre </t>
  </si>
  <si>
    <t>Ejecución 3er.Trimestre</t>
  </si>
  <si>
    <t>La desviación presentada de un 13% más en la ejecución de metas con relación a lo programado se debe al aumento en la cantidad de exoneraciones que fueron otorgadas durante este trimestre.En cuanto a lo financiero, la desviación en 39%, se debe a que los recursos del Fondo 9995, no se ejecutan en línea.</t>
  </si>
  <si>
    <t>La desviación presentada de un 9% en la ejecución metas con relación a lo programado se debe al incremento en la cantidad de declaraciones importación y exportación desaduanizadas, gracias al aumento en la actividad económica. En cuanto a la parte financiera, el desvío en 35% se debe a que los recursos del Fondo 9995,no se ejecutan en línea</t>
  </si>
  <si>
    <t>6143 - Personas Físicas y Jurídicas reciben servicios de desaduanización de mercancías</t>
  </si>
  <si>
    <t>La desviación presentada de un 6% más en la ejecución de la meta con relación a lo programado se debe al crecimiento y desarrollo constante del sector turístico. En cuanto a lo financiero, la desviación en un 33% se debe a que los recursos del Fondo 9995, no se ejecutan en línea</t>
  </si>
  <si>
    <t>La desviación presentada de más de un 100% mayor con relación a la meta programada se debe al crecimiento del interés en la certificación OEA y los beneficios del Despacho en 24 horas. En cuanto a lo financiero, la desviación en un 38% se debe a que los recursos del Fondo 9995,no se ejecutan en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</si>
</sst>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sz val="9"/>
      <color rgb="FF00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7" fontId="16" fillId="7" borderId="25" xfId="0" applyNumberFormat="1" applyFont="1" applyFill="1" applyBorder="1" applyAlignment="1" applyProtection="1">
      <alignment horizontal="center" vertical="center" wrapText="1" readingOrder="1"/>
      <protection locked="0"/>
    </xf>
    <xf numFmtId="0" fontId="16" fillId="0" borderId="28" xfId="0" applyFont="1" applyBorder="1" applyAlignment="1" applyProtection="1">
      <alignment horizontal="left" vertical="top" wrapText="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0" fillId="6" borderId="2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22" xfId="0" applyFont="1" applyBorder="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23"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0" fontId="16" fillId="6" borderId="28" xfId="0" applyFont="1" applyFill="1" applyBorder="1" applyAlignment="1">
      <alignment vertical="top" wrapText="1"/>
    </xf>
    <xf numFmtId="0" fontId="18" fillId="0" borderId="0" xfId="0" applyFont="1" applyAlignment="1">
      <alignment horizontal="left" vertical="center" wrapText="1"/>
    </xf>
    <xf numFmtId="0" fontId="13" fillId="0" borderId="0" xfId="0" applyFont="1" applyAlignment="1" applyProtection="1">
      <alignment horizontal="center"/>
      <protection locked="0"/>
    </xf>
    <xf numFmtId="0" fontId="11" fillId="0" borderId="0" xfId="0" applyFont="1" applyAlignment="1" applyProtection="1">
      <alignment horizontal="center"/>
      <protection locked="0"/>
    </xf>
    <xf numFmtId="0" fontId="11" fillId="0" borderId="34" xfId="0" applyFont="1" applyBorder="1" applyAlignment="1" applyProtection="1">
      <alignment horizontal="center"/>
      <protection locked="0"/>
    </xf>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59397</xdr:rowOff>
    </xdr:from>
    <xdr:ext cx="1235075" cy="730049"/>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123825" y="259422"/>
          <a:ext cx="1235075" cy="73004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q-filesrv\plan%20estrategico\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9:J30" totalsRowShown="0" headerRowDxfId="59" dataDxfId="57" headerRowBorderDxfId="58" tableBorderDxfId="56" totalsRowBorderDxfId="55">
  <autoFilter ref="A29:J30" xr:uid="{729C141F-E46E-4045-97F9-5386819ECC6C}"/>
  <tableColumns count="10">
    <tableColumn id="1" xr3:uid="{DC1B7B10-25DF-444B-B97E-464EC471DB5B}" name="Producto" dataDxfId="54"/>
    <tableColumn id="2" xr3:uid="{C61E64BC-B5A5-45F4-8F84-130CBA355D9D}" name="Indicador" dataDxfId="53"/>
    <tableColumn id="3" xr3:uid="{3AC7971E-A8AB-4C13-830D-AC13829EAC0E}" name="Física_x000a_(A)" dataDxfId="52"/>
    <tableColumn id="4" xr3:uid="{8DB7EDBB-DB79-4CBD-AD68-D153CE19B0A8}" name="Financiera_x000a_(B)" dataDxfId="51"/>
    <tableColumn id="9" xr3:uid="{F0F0230C-1AC1-4535-83F4-E083D77D07B4}" name="Física_x000a_(C)" dataDxfId="50"/>
    <tableColumn id="10" xr3:uid="{0CC70C83-E52A-4C45-B592-E7B7ECCF1AD3}" name="Financiera_x000a_(D)" dataDxfId="49"/>
    <tableColumn id="5" xr3:uid="{C2FDA61C-9281-4FCB-A3FE-246521A85EA0}" name="Física _x000a_(E)" dataDxfId="48"/>
    <tableColumn id="6" xr3:uid="{B07D8104-8103-4848-A228-6FBAE528EF68}" name="Financiera _x000a_ (F)" dataDxfId="47"/>
    <tableColumn id="7" xr3:uid="{F97ACE16-1124-4543-AD0A-CBAA1878A36A}" name="Física _x000a_(%)_x000a_ G=E/C" dataDxfId="46" dataCellStyle="Porcentaje">
      <calculatedColumnFormula>+Tabla1[[#This Row],[Física 
(E)]]/Tabla1[[#This Row],[Física
(C)]]</calculatedColumnFormula>
    </tableColumn>
    <tableColumn id="8" xr3:uid="{CAB2F777-24BA-4EFC-82F9-153B93171D9B}" name="Financiero _x000a_(%) _x000a_H=F/D" dataDxfId="4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D88440F-404F-44D6-8086-80214BCD0608}" name="Tabla136" displayName="Tabla136" ref="A52:J53" totalsRowShown="0" headerRowDxfId="44" dataDxfId="42" headerRowBorderDxfId="43" tableBorderDxfId="41" totalsRowBorderDxfId="40">
  <autoFilter ref="A52:J53" xr:uid="{4D88440F-404F-44D6-8086-80214BCD0608}"/>
  <tableColumns count="10">
    <tableColumn id="1" xr3:uid="{70400CBA-ADE6-4392-8212-4A688754BB7D}" name="Producto" dataDxfId="39"/>
    <tableColumn id="2" xr3:uid="{B4D2D5D5-FD6D-4621-B410-F5ABB424B022}" name="Indicador" dataDxfId="38"/>
    <tableColumn id="3" xr3:uid="{D1F08D0F-9EEE-4C3D-95BA-454E991D3D52}" name="Física_x000a_(A)" dataDxfId="37"/>
    <tableColumn id="4" xr3:uid="{E4E817D0-F6CA-47F3-B8A3-2B12836997A7}" name="Financiera_x000a_(B)" dataDxfId="36"/>
    <tableColumn id="9" xr3:uid="{9F6971FA-047A-45F3-97DE-2CB4B25A53B9}" name="Física_x000a_(C)" dataDxfId="35"/>
    <tableColumn id="10" xr3:uid="{78B2EB76-B30C-4D22-952D-3A89A747514E}" name="Financiera_x000a_(D)" dataDxfId="34"/>
    <tableColumn id="5" xr3:uid="{F3B45BB4-2037-4AD6-8AA8-A7542721981F}" name="Física _x000a_(E)" dataDxfId="33"/>
    <tableColumn id="6" xr3:uid="{DBF5728C-53F0-4814-B6DF-A23D1EC52723}" name="Financiera _x000a_ (F)" dataDxfId="32"/>
    <tableColumn id="7" xr3:uid="{C57F9A30-E222-452E-9CEF-74A2438C5DCB}" name="Física _x000a_(%)_x000a_ G=E/C" dataDxfId="31" dataCellStyle="Porcentaje">
      <calculatedColumnFormula>+Tabla136[[#This Row],[Física 
(E)]]/Tabla136[[#This Row],[Física
(C)]]</calculatedColumnFormula>
    </tableColumn>
    <tableColumn id="8" xr3:uid="{9716C72F-FA1A-4863-9F7D-EC3F27826F46}" name="Financiero _x000a_(%) _x000a_H=F/D" dataDxfId="30">
      <calculatedColumnFormula>+Tabla136[[#This Row],[Financiera 
 (F)]]/Tabla136[[#This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9F4CAC4-0428-427F-A79D-B76E7831406F}" name="Tabla1347" displayName="Tabla1347" ref="A77:J78" totalsRowShown="0" headerRowDxfId="29" dataDxfId="27" headerRowBorderDxfId="28" tableBorderDxfId="26" totalsRowBorderDxfId="25">
  <autoFilter ref="A77:J78" xr:uid="{99F4CAC4-0428-427F-A79D-B76E7831406F}"/>
  <tableColumns count="10">
    <tableColumn id="1" xr3:uid="{93AF8991-6F27-4370-93A3-04C54F6D5797}" name="Producto" dataDxfId="24"/>
    <tableColumn id="2" xr3:uid="{E1884F0E-55FB-4A3B-B794-3F144D66A90A}" name="Indicador" dataDxfId="23"/>
    <tableColumn id="3" xr3:uid="{AD1275D0-3BB4-4638-8621-16B1F9106104}" name="Física_x000a_(A)" dataDxfId="22"/>
    <tableColumn id="4" xr3:uid="{07DA9C97-EF42-4D5C-8DA8-8426B66E008F}" name="Financiera_x000a_(B)" dataDxfId="21"/>
    <tableColumn id="9" xr3:uid="{9DE8A727-3D7F-49C7-B04D-35BC8D27A990}" name="Física_x000a_(C)" dataDxfId="20"/>
    <tableColumn id="10" xr3:uid="{32B909CA-0514-4068-9147-256F6B96452A}" name="Financiera_x000a_(D)" dataDxfId="19"/>
    <tableColumn id="5" xr3:uid="{A8224381-4461-4A90-A1EC-62F1EB2B860F}" name="Física _x000a_(E)" dataDxfId="18"/>
    <tableColumn id="6" xr3:uid="{7E7A35F2-C8A8-4394-82A8-BC498B740421}" name="Financiera _x000a_ (F)" dataDxfId="17"/>
    <tableColumn id="7" xr3:uid="{831AA21C-F2E8-42AC-B220-BF496518F161}" name="Física _x000a_(%)_x000a_ G=E/C" dataDxfId="16" dataCellStyle="Porcentaje">
      <calculatedColumnFormula>+Tabla1347[[#This Row],[Física 
(E)]]/Tabla1347[[#This Row],[Física
(C)]]</calculatedColumnFormula>
    </tableColumn>
    <tableColumn id="8" xr3:uid="{F7B2BE75-2599-49B9-9203-FE4BBC6A6002}" name="Financiero _x000a_(%) _x000a_H=F/D" dataDxfId="15">
      <calculatedColumnFormula>+Tabla1347[[#This Row],[Financiera 
 (F)]]/Tabla1347[[#This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F558904-C291-4C34-86B4-77C505C372F8}" name="Tabla13458" displayName="Tabla13458" ref="A100:J101" totalsRowShown="0" headerRowDxfId="14" dataDxfId="12" headerRowBorderDxfId="13" tableBorderDxfId="11" totalsRowBorderDxfId="10">
  <autoFilter ref="A100:J101" xr:uid="{7F558904-C291-4C34-86B4-77C505C372F8}"/>
  <tableColumns count="10">
    <tableColumn id="1" xr3:uid="{26255B2B-FF92-4F84-965A-7185F7C97940}" name="Producto" dataDxfId="9"/>
    <tableColumn id="2" xr3:uid="{ABB5300B-9E97-4DDD-BFD9-50C49B79D54D}" name="Indicador" dataDxfId="8"/>
    <tableColumn id="3" xr3:uid="{7044397F-91EA-4376-AE1A-602C5442095F}" name="Física_x000a_(A)" dataDxfId="7"/>
    <tableColumn id="4" xr3:uid="{0D837CEB-F352-4350-A1B7-7C2ACB985138}" name="Financiera_x000a_(B)" dataDxfId="6"/>
    <tableColumn id="9" xr3:uid="{7BCC2EA3-9B4C-47B6-929D-4BD94D3810B1}" name="Física_x000a_(C)" dataDxfId="5"/>
    <tableColumn id="10" xr3:uid="{DA3FEDB0-6806-4C98-80CE-E0A1FF122C74}" name="Financiera_x000a_(D)" dataDxfId="4"/>
    <tableColumn id="5" xr3:uid="{FB883228-5133-424E-8FD2-7FBB03F97296}" name="Física _x000a_(E)" dataDxfId="3"/>
    <tableColumn id="6" xr3:uid="{9DF91284-E6BB-462B-BF0C-0376DCDB8AD8}" name="Financiera _x000a_ (F)" dataDxfId="2"/>
    <tableColumn id="7" xr3:uid="{2870A779-9758-430E-9B52-478A2B8E7926}" name="Física _x000a_(%)_x000a_ G=E/C" dataDxfId="1" dataCellStyle="Porcentaje">
      <calculatedColumnFormula>+Tabla13458[[#This Row],[Física 
(E)]]/Tabla13458[[#This Row],[Física
(C)]]</calculatedColumnFormula>
    </tableColumn>
    <tableColumn id="8" xr3:uid="{94375529-FC7E-4171-BBB4-EFE86D7DFF28}" name="Financiero _x000a_(%) _x000a_H=F/D" dataDxfId="0">
      <calculatedColumnFormula>+Tabla13458[[#This Row],[Financiera 
 (F)]]/Tabla13458[[#This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117"/>
  <sheetViews>
    <sheetView tabSelected="1" workbookViewId="0">
      <selection activeCell="L3" sqref="L3"/>
    </sheetView>
  </sheetViews>
  <sheetFormatPr baseColWidth="10" defaultRowHeight="14.5" x14ac:dyDescent="0.35"/>
  <cols>
    <col min="1" max="1" width="23" style="8" customWidth="1"/>
    <col min="2" max="10" width="12.7265625" style="8" customWidth="1"/>
    <col min="11" max="11" width="11.453125" style="8"/>
  </cols>
  <sheetData>
    <row r="1" spans="1:11" ht="15" thickBot="1" x14ac:dyDescent="0.4"/>
    <row r="2" spans="1:11" ht="21.5" thickBot="1" x14ac:dyDescent="0.4">
      <c r="A2" s="20"/>
      <c r="B2" s="53" t="s">
        <v>88</v>
      </c>
      <c r="C2" s="54"/>
      <c r="D2" s="54"/>
      <c r="E2" s="54"/>
      <c r="F2" s="54"/>
      <c r="G2" s="54"/>
      <c r="H2" s="54"/>
      <c r="I2" s="54"/>
      <c r="J2" s="55"/>
      <c r="K2" s="1"/>
    </row>
    <row r="3" spans="1:11" ht="21.5" thickBot="1" x14ac:dyDescent="0.4">
      <c r="A3" s="21"/>
      <c r="B3" s="56" t="s">
        <v>0</v>
      </c>
      <c r="C3" s="57"/>
      <c r="D3" s="56" t="s">
        <v>1</v>
      </c>
      <c r="E3" s="57"/>
      <c r="F3" s="57"/>
      <c r="G3" s="57"/>
      <c r="H3" s="58"/>
      <c r="I3" s="2" t="s">
        <v>2</v>
      </c>
      <c r="J3" s="3" t="s">
        <v>3</v>
      </c>
      <c r="K3" s="1"/>
    </row>
    <row r="4" spans="1:11" ht="21.5" thickBot="1" x14ac:dyDescent="0.4">
      <c r="A4" s="22"/>
      <c r="B4" s="59" t="s">
        <v>4</v>
      </c>
      <c r="C4" s="60"/>
      <c r="D4" s="59" t="s">
        <v>73</v>
      </c>
      <c r="E4" s="60"/>
      <c r="F4" s="60"/>
      <c r="G4" s="60"/>
      <c r="H4" s="61"/>
      <c r="I4" s="4">
        <v>43552</v>
      </c>
      <c r="J4" s="5">
        <v>0</v>
      </c>
      <c r="K4" s="1"/>
    </row>
    <row r="5" spans="1:11" x14ac:dyDescent="0.35">
      <c r="A5" s="62"/>
      <c r="B5" s="63"/>
      <c r="C5" s="63"/>
      <c r="D5" s="64"/>
      <c r="E5" s="64"/>
      <c r="F5" s="64"/>
      <c r="G5" s="64"/>
      <c r="H5" s="64"/>
      <c r="I5" s="63"/>
      <c r="J5" s="65"/>
      <c r="K5" s="1"/>
    </row>
    <row r="6" spans="1:11" ht="3" customHeight="1" x14ac:dyDescent="0.35">
      <c r="A6" s="67"/>
      <c r="B6" s="68"/>
      <c r="C6" s="68"/>
      <c r="D6" s="68"/>
      <c r="E6" s="68"/>
      <c r="F6" s="68"/>
      <c r="G6" s="68"/>
      <c r="H6" s="68"/>
      <c r="I6" s="68"/>
      <c r="J6" s="69"/>
      <c r="K6" s="1"/>
    </row>
    <row r="7" spans="1:11" ht="15.5" x14ac:dyDescent="0.35">
      <c r="A7" s="31" t="s">
        <v>78</v>
      </c>
      <c r="B7" s="32"/>
      <c r="C7" s="32"/>
      <c r="D7" s="32"/>
      <c r="E7" s="32"/>
      <c r="F7" s="32"/>
      <c r="G7" s="32"/>
      <c r="H7" s="32"/>
      <c r="I7" s="32"/>
      <c r="J7" s="33"/>
      <c r="K7" s="1"/>
    </row>
    <row r="8" spans="1:11" ht="15.5" x14ac:dyDescent="0.35">
      <c r="A8" s="45" t="s">
        <v>5</v>
      </c>
      <c r="B8" s="46"/>
      <c r="C8" s="46"/>
      <c r="D8" s="46"/>
      <c r="E8" s="46"/>
      <c r="F8" s="46"/>
      <c r="G8" s="46"/>
      <c r="H8" s="46"/>
      <c r="I8" s="46"/>
      <c r="J8" s="47"/>
      <c r="K8" s="1"/>
    </row>
    <row r="9" spans="1:11" x14ac:dyDescent="0.35">
      <c r="A9" s="6" t="s">
        <v>6</v>
      </c>
      <c r="B9" s="40" t="s">
        <v>49</v>
      </c>
      <c r="C9" s="41"/>
      <c r="D9" s="41"/>
      <c r="E9" s="41"/>
      <c r="F9" s="41"/>
      <c r="G9" s="41"/>
      <c r="H9" s="41"/>
      <c r="I9" s="41"/>
      <c r="J9" s="42"/>
      <c r="K9" s="1"/>
    </row>
    <row r="10" spans="1:11" ht="15" customHeight="1" x14ac:dyDescent="0.35">
      <c r="A10" s="23" t="s">
        <v>36</v>
      </c>
      <c r="B10" s="40" t="s">
        <v>50</v>
      </c>
      <c r="C10" s="41"/>
      <c r="D10" s="41"/>
      <c r="E10" s="41"/>
      <c r="F10" s="41"/>
      <c r="G10" s="41"/>
      <c r="H10" s="41"/>
      <c r="I10" s="41"/>
      <c r="J10" s="42"/>
      <c r="K10" s="1"/>
    </row>
    <row r="11" spans="1:11" x14ac:dyDescent="0.35">
      <c r="A11" s="23" t="s">
        <v>37</v>
      </c>
      <c r="B11" s="40" t="s">
        <v>51</v>
      </c>
      <c r="C11" s="41"/>
      <c r="D11" s="41"/>
      <c r="E11" s="41"/>
      <c r="F11" s="41"/>
      <c r="G11" s="41"/>
      <c r="H11" s="41"/>
      <c r="I11" s="41"/>
      <c r="J11" s="42"/>
      <c r="K11" s="1"/>
    </row>
    <row r="12" spans="1:11" ht="31.5" customHeight="1" x14ac:dyDescent="0.35">
      <c r="A12" s="6" t="s">
        <v>7</v>
      </c>
      <c r="B12" s="66" t="s">
        <v>56</v>
      </c>
      <c r="C12" s="66"/>
      <c r="D12" s="66"/>
      <c r="E12" s="66"/>
      <c r="F12" s="66"/>
      <c r="G12" s="66"/>
      <c r="H12" s="66"/>
      <c r="I12" s="66"/>
      <c r="J12" s="66"/>
    </row>
    <row r="13" spans="1:11" ht="54" customHeight="1" x14ac:dyDescent="0.35">
      <c r="A13" s="6" t="s">
        <v>8</v>
      </c>
      <c r="B13" s="66" t="s">
        <v>57</v>
      </c>
      <c r="C13" s="66"/>
      <c r="D13" s="66"/>
      <c r="E13" s="66"/>
      <c r="F13" s="66"/>
      <c r="G13" s="66"/>
      <c r="H13" s="66"/>
      <c r="I13" s="66"/>
      <c r="J13" s="66"/>
    </row>
    <row r="14" spans="1:11" ht="15.5" x14ac:dyDescent="0.35">
      <c r="A14" s="31" t="s">
        <v>9</v>
      </c>
      <c r="B14" s="32"/>
      <c r="C14" s="32"/>
      <c r="D14" s="32"/>
      <c r="E14" s="32"/>
      <c r="F14" s="32"/>
      <c r="G14" s="32"/>
      <c r="H14" s="32"/>
      <c r="I14" s="32"/>
      <c r="J14" s="33"/>
    </row>
    <row r="15" spans="1:11" ht="27.75" customHeight="1" x14ac:dyDescent="0.35">
      <c r="A15" s="6" t="s">
        <v>10</v>
      </c>
      <c r="B15" s="24">
        <v>1</v>
      </c>
      <c r="C15" s="52" t="str">
        <f>IFERROR(VLOOKUP(B15,'[1]Validacion datos'!A2:B5,2,FALSE),"")</f>
        <v>DESARROLLO INSTITUCIONAL</v>
      </c>
      <c r="D15" s="52"/>
      <c r="E15" s="52"/>
      <c r="F15" s="52"/>
      <c r="G15" s="52"/>
      <c r="H15" s="52"/>
      <c r="I15" s="52"/>
      <c r="J15" s="52"/>
    </row>
    <row r="16" spans="1:11" ht="26.25" customHeight="1" x14ac:dyDescent="0.35">
      <c r="A16" s="6" t="s">
        <v>11</v>
      </c>
      <c r="B16" s="9">
        <v>1.1000000000000001</v>
      </c>
      <c r="C16" s="52" t="str">
        <f>IFERROR(VLOOKUP(B16,'[1]Validacion datos'!A8:B26,2,FALSE),"")</f>
        <v>Administración pública transparente, eficiente y orientada</v>
      </c>
      <c r="D16" s="52"/>
      <c r="E16" s="52"/>
      <c r="F16" s="52"/>
      <c r="G16" s="52"/>
      <c r="H16" s="52"/>
      <c r="I16" s="52"/>
      <c r="J16" s="52"/>
    </row>
    <row r="17" spans="1:11" ht="29.5" customHeight="1" x14ac:dyDescent="0.35">
      <c r="A17" s="6" t="s">
        <v>12</v>
      </c>
      <c r="B17" s="9" t="s">
        <v>58</v>
      </c>
      <c r="C17" s="52"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52"/>
      <c r="E17" s="52"/>
      <c r="F17" s="52"/>
      <c r="G17" s="52"/>
      <c r="H17" s="52"/>
      <c r="I17" s="52"/>
      <c r="J17" s="52"/>
    </row>
    <row r="18" spans="1:11" ht="15.5" x14ac:dyDescent="0.35">
      <c r="A18" s="31" t="s">
        <v>13</v>
      </c>
      <c r="B18" s="32"/>
      <c r="C18" s="32"/>
      <c r="D18" s="32"/>
      <c r="E18" s="32"/>
      <c r="F18" s="32"/>
      <c r="G18" s="32"/>
      <c r="H18" s="32"/>
      <c r="I18" s="32"/>
      <c r="J18" s="33"/>
    </row>
    <row r="19" spans="1:11" ht="24" customHeight="1" x14ac:dyDescent="0.35">
      <c r="A19" s="6" t="s">
        <v>14</v>
      </c>
      <c r="B19" s="43" t="s">
        <v>55</v>
      </c>
      <c r="C19" s="43"/>
      <c r="D19" s="43"/>
      <c r="E19" s="43"/>
      <c r="F19" s="43"/>
      <c r="G19" s="43"/>
      <c r="H19" s="43"/>
      <c r="I19" s="43"/>
      <c r="J19" s="44"/>
    </row>
    <row r="20" spans="1:11" ht="76.900000000000006" customHeight="1" x14ac:dyDescent="0.35">
      <c r="A20" s="10" t="s">
        <v>15</v>
      </c>
      <c r="B20" s="43" t="s">
        <v>59</v>
      </c>
      <c r="C20" s="43"/>
      <c r="D20" s="43"/>
      <c r="E20" s="43"/>
      <c r="F20" s="43"/>
      <c r="G20" s="43"/>
      <c r="H20" s="43"/>
      <c r="I20" s="43"/>
      <c r="J20" s="44"/>
    </row>
    <row r="21" spans="1:11" ht="24.75" customHeight="1" x14ac:dyDescent="0.35">
      <c r="A21" s="10" t="s">
        <v>16</v>
      </c>
      <c r="B21" s="43" t="s">
        <v>60</v>
      </c>
      <c r="C21" s="43"/>
      <c r="D21" s="43"/>
      <c r="E21" s="43"/>
      <c r="F21" s="43"/>
      <c r="G21" s="43"/>
      <c r="H21" s="43"/>
      <c r="I21" s="43"/>
      <c r="J21" s="44"/>
    </row>
    <row r="22" spans="1:11" ht="24.75" customHeight="1" x14ac:dyDescent="0.35">
      <c r="A22" s="10" t="s">
        <v>38</v>
      </c>
      <c r="B22" s="43" t="s">
        <v>74</v>
      </c>
      <c r="C22" s="43"/>
      <c r="D22" s="43"/>
      <c r="E22" s="43"/>
      <c r="F22" s="43"/>
      <c r="G22" s="43"/>
      <c r="H22" s="43"/>
      <c r="I22" s="43"/>
      <c r="J22" s="44"/>
      <c r="K22" s="1"/>
    </row>
    <row r="23" spans="1:11" ht="15.5" x14ac:dyDescent="0.35">
      <c r="A23" s="31" t="s">
        <v>17</v>
      </c>
      <c r="B23" s="32"/>
      <c r="C23" s="32"/>
      <c r="D23" s="32"/>
      <c r="E23" s="32"/>
      <c r="F23" s="32"/>
      <c r="G23" s="32"/>
      <c r="H23" s="32"/>
      <c r="I23" s="32"/>
      <c r="J23" s="33"/>
    </row>
    <row r="24" spans="1:11" ht="15.5" x14ac:dyDescent="0.35">
      <c r="A24" s="45" t="s">
        <v>18</v>
      </c>
      <c r="B24" s="46"/>
      <c r="C24" s="46"/>
      <c r="D24" s="46"/>
      <c r="E24" s="46"/>
      <c r="F24" s="46"/>
      <c r="G24" s="46"/>
      <c r="H24" s="46"/>
      <c r="I24" s="46"/>
      <c r="J24" s="47"/>
      <c r="K24" s="1"/>
    </row>
    <row r="25" spans="1:11" ht="15" customHeight="1" x14ac:dyDescent="0.35">
      <c r="A25" s="70" t="s">
        <v>19</v>
      </c>
      <c r="B25" s="71"/>
      <c r="C25" s="72" t="s">
        <v>20</v>
      </c>
      <c r="D25" s="74"/>
      <c r="E25" s="74"/>
      <c r="F25" s="74" t="s">
        <v>21</v>
      </c>
      <c r="G25" s="74"/>
      <c r="H25" s="71"/>
      <c r="I25" s="72" t="s">
        <v>22</v>
      </c>
      <c r="J25" s="73"/>
    </row>
    <row r="26" spans="1:11" x14ac:dyDescent="0.35">
      <c r="A26" s="48">
        <v>1746153041</v>
      </c>
      <c r="B26" s="49"/>
      <c r="C26" s="28">
        <v>1824254389.3199999</v>
      </c>
      <c r="D26" s="29"/>
      <c r="E26" s="30"/>
      <c r="F26" s="28">
        <v>797645621.79999995</v>
      </c>
      <c r="G26" s="29"/>
      <c r="H26" s="30"/>
      <c r="I26" s="50">
        <f>+F26/C26</f>
        <v>0.43724473213263115</v>
      </c>
      <c r="J26" s="51"/>
    </row>
    <row r="27" spans="1:11" ht="15.5" x14ac:dyDescent="0.35">
      <c r="A27" s="45" t="s">
        <v>23</v>
      </c>
      <c r="B27" s="46"/>
      <c r="C27" s="46"/>
      <c r="D27" s="46"/>
      <c r="E27" s="46"/>
      <c r="F27" s="46"/>
      <c r="G27" s="46"/>
      <c r="H27" s="46"/>
      <c r="I27" s="46"/>
      <c r="J27" s="47"/>
      <c r="K27" s="1"/>
    </row>
    <row r="28" spans="1:11" x14ac:dyDescent="0.35">
      <c r="A28" s="7"/>
      <c r="B28"/>
      <c r="C28" s="75" t="s">
        <v>24</v>
      </c>
      <c r="D28" s="76"/>
      <c r="E28" s="77" t="s">
        <v>89</v>
      </c>
      <c r="F28" s="79"/>
      <c r="G28" s="77" t="s">
        <v>90</v>
      </c>
      <c r="H28" s="77"/>
      <c r="I28" s="75" t="s">
        <v>25</v>
      </c>
      <c r="J28" s="78"/>
    </row>
    <row r="29" spans="1:11" ht="39" x14ac:dyDescent="0.35">
      <c r="A29" s="11" t="s">
        <v>26</v>
      </c>
      <c r="B29" s="12" t="s">
        <v>27</v>
      </c>
      <c r="C29" s="12" t="s">
        <v>39</v>
      </c>
      <c r="D29" s="12" t="s">
        <v>40</v>
      </c>
      <c r="E29" s="12" t="s">
        <v>43</v>
      </c>
      <c r="F29" s="12" t="s">
        <v>44</v>
      </c>
      <c r="G29" s="12" t="s">
        <v>45</v>
      </c>
      <c r="H29" s="12" t="s">
        <v>46</v>
      </c>
      <c r="I29" s="12" t="s">
        <v>47</v>
      </c>
      <c r="J29" s="13" t="s">
        <v>48</v>
      </c>
    </row>
    <row r="30" spans="1:11" ht="36" x14ac:dyDescent="0.35">
      <c r="A30" s="14" t="s">
        <v>93</v>
      </c>
      <c r="B30" s="27" t="s">
        <v>62</v>
      </c>
      <c r="C30" s="16">
        <v>742265</v>
      </c>
      <c r="D30" s="17">
        <v>1824254389.3199999</v>
      </c>
      <c r="E30" s="17">
        <v>187313</v>
      </c>
      <c r="F30" s="17">
        <v>405000000</v>
      </c>
      <c r="G30" s="18">
        <v>204159</v>
      </c>
      <c r="H30" s="17">
        <v>264843304.44999999</v>
      </c>
      <c r="I30" s="26">
        <f>+Tabla1[[#This Row],[Física 
(E)]]/Tabla1[[#This Row],[Física
(C)]]</f>
        <v>1.0899350285351257</v>
      </c>
      <c r="J30" s="26">
        <f>+Tabla1[[#This Row],[Financiera 
 (F)]]/Tabla1[[#This Row],[Financiera
(D)]]</f>
        <v>0.65393408506172834</v>
      </c>
    </row>
    <row r="31" spans="1:11" ht="15.5" x14ac:dyDescent="0.35">
      <c r="A31" s="31" t="s">
        <v>28</v>
      </c>
      <c r="B31" s="32"/>
      <c r="C31" s="32"/>
      <c r="D31" s="32"/>
      <c r="E31" s="32"/>
      <c r="F31" s="32"/>
      <c r="G31" s="32"/>
      <c r="H31" s="32"/>
      <c r="I31" s="32"/>
      <c r="J31" s="33"/>
    </row>
    <row r="32" spans="1:11" ht="15.5" x14ac:dyDescent="0.35">
      <c r="A32" s="45" t="s">
        <v>29</v>
      </c>
      <c r="B32" s="46"/>
      <c r="C32" s="46"/>
      <c r="D32" s="46"/>
      <c r="E32" s="46"/>
      <c r="F32" s="46"/>
      <c r="G32" s="46"/>
      <c r="H32" s="46"/>
      <c r="I32" s="46"/>
      <c r="J32" s="47"/>
    </row>
    <row r="33" spans="1:11" x14ac:dyDescent="0.35">
      <c r="A33" s="19" t="s">
        <v>30</v>
      </c>
      <c r="B33" s="43" t="s">
        <v>79</v>
      </c>
      <c r="C33" s="43"/>
      <c r="D33" s="43"/>
      <c r="E33" s="43"/>
      <c r="F33" s="43"/>
      <c r="G33" s="43"/>
      <c r="H33" s="43"/>
      <c r="I33" s="43"/>
      <c r="J33" s="44"/>
      <c r="K33" s="1"/>
    </row>
    <row r="34" spans="1:11" ht="27" customHeight="1" x14ac:dyDescent="0.35">
      <c r="A34" s="19" t="s">
        <v>31</v>
      </c>
      <c r="B34" s="43" t="s">
        <v>61</v>
      </c>
      <c r="C34" s="43"/>
      <c r="D34" s="43"/>
      <c r="E34" s="43"/>
      <c r="F34" s="43"/>
      <c r="G34" s="43"/>
      <c r="H34" s="43"/>
      <c r="I34" s="43"/>
      <c r="J34" s="44"/>
    </row>
    <row r="35" spans="1:11" x14ac:dyDescent="0.35">
      <c r="A35" s="19" t="s">
        <v>32</v>
      </c>
      <c r="B35" s="43"/>
      <c r="C35" s="43"/>
      <c r="D35" s="43"/>
      <c r="E35" s="43"/>
      <c r="F35" s="43"/>
      <c r="G35" s="43"/>
      <c r="H35" s="43"/>
      <c r="I35" s="43"/>
      <c r="J35" s="44"/>
    </row>
    <row r="36" spans="1:11" ht="47.25" customHeight="1" x14ac:dyDescent="0.35">
      <c r="A36" s="19" t="s">
        <v>33</v>
      </c>
      <c r="B36" s="43" t="s">
        <v>92</v>
      </c>
      <c r="C36" s="43"/>
      <c r="D36" s="43"/>
      <c r="E36" s="43"/>
      <c r="F36" s="43"/>
      <c r="G36" s="43"/>
      <c r="H36" s="43"/>
      <c r="I36" s="43"/>
      <c r="J36" s="44"/>
    </row>
    <row r="37" spans="1:11" ht="15.5" x14ac:dyDescent="0.35">
      <c r="A37" s="31" t="s">
        <v>34</v>
      </c>
      <c r="B37" s="32"/>
      <c r="C37" s="32"/>
      <c r="D37" s="32"/>
      <c r="E37" s="32"/>
      <c r="F37" s="32"/>
      <c r="G37" s="32"/>
      <c r="H37" s="32"/>
      <c r="I37" s="32"/>
      <c r="J37" s="33"/>
    </row>
    <row r="38" spans="1:11" ht="15.5" x14ac:dyDescent="0.35">
      <c r="A38" s="34" t="s">
        <v>35</v>
      </c>
      <c r="B38" s="35"/>
      <c r="C38" s="35"/>
      <c r="D38" s="35"/>
      <c r="E38" s="35"/>
      <c r="F38" s="35"/>
      <c r="G38" s="35"/>
      <c r="H38" s="35"/>
      <c r="I38" s="35"/>
      <c r="J38" s="36"/>
    </row>
    <row r="39" spans="1:11" x14ac:dyDescent="0.35">
      <c r="A39" s="37" t="s">
        <v>41</v>
      </c>
      <c r="B39" s="38"/>
      <c r="C39" s="38"/>
      <c r="D39" s="38"/>
      <c r="E39" s="38"/>
      <c r="F39" s="38"/>
      <c r="G39" s="38"/>
      <c r="H39" s="38"/>
      <c r="I39" s="38"/>
      <c r="J39" s="39"/>
      <c r="K39" s="1"/>
    </row>
    <row r="40" spans="1:11" ht="12.75" customHeight="1" x14ac:dyDescent="0.35">
      <c r="A40" s="25"/>
      <c r="B40" s="25"/>
      <c r="C40" s="25"/>
      <c r="D40" s="25"/>
      <c r="E40" s="25"/>
      <c r="F40" s="25"/>
      <c r="G40" s="25"/>
      <c r="H40" s="25"/>
      <c r="I40" s="25"/>
      <c r="J40" s="25"/>
    </row>
    <row r="41" spans="1:11" ht="15.5" x14ac:dyDescent="0.35">
      <c r="A41" s="31" t="s">
        <v>13</v>
      </c>
      <c r="B41" s="32"/>
      <c r="C41" s="32"/>
      <c r="D41" s="32"/>
      <c r="E41" s="32"/>
      <c r="F41" s="32"/>
      <c r="G41" s="32"/>
      <c r="H41" s="32"/>
      <c r="I41" s="32"/>
      <c r="J41" s="33"/>
    </row>
    <row r="42" spans="1:11" x14ac:dyDescent="0.35">
      <c r="A42" s="6" t="s">
        <v>14</v>
      </c>
      <c r="B42" s="43" t="s">
        <v>54</v>
      </c>
      <c r="C42" s="43"/>
      <c r="D42" s="43"/>
      <c r="E42" s="43"/>
      <c r="F42" s="43"/>
      <c r="G42" s="43"/>
      <c r="H42" s="43"/>
      <c r="I42" s="43"/>
      <c r="J42" s="44"/>
    </row>
    <row r="43" spans="1:11" x14ac:dyDescent="0.35">
      <c r="A43" s="10" t="s">
        <v>15</v>
      </c>
      <c r="B43" s="43" t="s">
        <v>63</v>
      </c>
      <c r="C43" s="43"/>
      <c r="D43" s="43"/>
      <c r="E43" s="43"/>
      <c r="F43" s="43"/>
      <c r="G43" s="43"/>
      <c r="H43" s="43"/>
      <c r="I43" s="43"/>
      <c r="J43" s="44"/>
    </row>
    <row r="44" spans="1:11" x14ac:dyDescent="0.35">
      <c r="A44" s="10" t="s">
        <v>16</v>
      </c>
      <c r="B44" s="43" t="s">
        <v>64</v>
      </c>
      <c r="C44" s="43"/>
      <c r="D44" s="43"/>
      <c r="E44" s="43"/>
      <c r="F44" s="43"/>
      <c r="G44" s="43"/>
      <c r="H44" s="43"/>
      <c r="I44" s="43"/>
      <c r="J44" s="44"/>
    </row>
    <row r="45" spans="1:11" x14ac:dyDescent="0.35">
      <c r="A45" s="10" t="s">
        <v>38</v>
      </c>
      <c r="B45" s="43" t="s">
        <v>75</v>
      </c>
      <c r="C45" s="43"/>
      <c r="D45" s="43"/>
      <c r="E45" s="43"/>
      <c r="F45" s="43"/>
      <c r="G45" s="43"/>
      <c r="H45" s="43"/>
      <c r="I45" s="43"/>
      <c r="J45" s="44"/>
    </row>
    <row r="46" spans="1:11" ht="15.5" x14ac:dyDescent="0.35">
      <c r="A46" s="31" t="s">
        <v>17</v>
      </c>
      <c r="B46" s="32"/>
      <c r="C46" s="32"/>
      <c r="D46" s="32"/>
      <c r="E46" s="32"/>
      <c r="F46" s="32"/>
      <c r="G46" s="32"/>
      <c r="H46" s="32"/>
      <c r="I46" s="32"/>
      <c r="J46" s="33"/>
    </row>
    <row r="47" spans="1:11" ht="15.5" x14ac:dyDescent="0.35">
      <c r="A47" s="45" t="s">
        <v>18</v>
      </c>
      <c r="B47" s="46"/>
      <c r="C47" s="46"/>
      <c r="D47" s="46"/>
      <c r="E47" s="46"/>
      <c r="F47" s="46"/>
      <c r="G47" s="46"/>
      <c r="H47" s="46"/>
      <c r="I47" s="46"/>
      <c r="J47" s="47"/>
    </row>
    <row r="48" spans="1:11" x14ac:dyDescent="0.35">
      <c r="A48" s="70" t="s">
        <v>19</v>
      </c>
      <c r="B48" s="71"/>
      <c r="C48" s="72" t="s">
        <v>20</v>
      </c>
      <c r="D48" s="74"/>
      <c r="E48" s="74"/>
      <c r="F48" s="74" t="s">
        <v>21</v>
      </c>
      <c r="G48" s="74"/>
      <c r="H48" s="71"/>
      <c r="I48" s="72" t="s">
        <v>22</v>
      </c>
      <c r="J48" s="73"/>
    </row>
    <row r="49" spans="1:10" x14ac:dyDescent="0.35">
      <c r="A49" s="48">
        <v>564699065</v>
      </c>
      <c r="B49" s="49"/>
      <c r="C49" s="28">
        <v>567544074.10000002</v>
      </c>
      <c r="D49" s="29"/>
      <c r="E49" s="30"/>
      <c r="F49" s="28">
        <v>249829494</v>
      </c>
      <c r="G49" s="29"/>
      <c r="H49" s="30"/>
      <c r="I49" s="50">
        <f>+F49/C49</f>
        <v>0.4401939962040386</v>
      </c>
      <c r="J49" s="51"/>
    </row>
    <row r="50" spans="1:10" ht="15.5" x14ac:dyDescent="0.35">
      <c r="A50" s="45" t="s">
        <v>23</v>
      </c>
      <c r="B50" s="46"/>
      <c r="C50" s="46"/>
      <c r="D50" s="46"/>
      <c r="E50" s="46"/>
      <c r="F50" s="46"/>
      <c r="G50" s="46"/>
      <c r="H50" s="46"/>
      <c r="I50" s="46"/>
      <c r="J50" s="47"/>
    </row>
    <row r="51" spans="1:10" ht="15" customHeight="1" x14ac:dyDescent="0.35">
      <c r="A51" s="7"/>
      <c r="B51"/>
      <c r="C51" s="75" t="s">
        <v>24</v>
      </c>
      <c r="D51" s="76"/>
      <c r="E51" s="77" t="s">
        <v>89</v>
      </c>
      <c r="F51" s="79"/>
      <c r="G51" s="77" t="s">
        <v>90</v>
      </c>
      <c r="H51" s="77"/>
      <c r="I51" s="75" t="s">
        <v>25</v>
      </c>
      <c r="J51" s="78"/>
    </row>
    <row r="52" spans="1:10" ht="39" x14ac:dyDescent="0.35">
      <c r="A52" s="11" t="s">
        <v>26</v>
      </c>
      <c r="B52" s="12" t="s">
        <v>27</v>
      </c>
      <c r="C52" s="12" t="s">
        <v>39</v>
      </c>
      <c r="D52" s="12" t="s">
        <v>40</v>
      </c>
      <c r="E52" s="12" t="s">
        <v>43</v>
      </c>
      <c r="F52" s="12" t="s">
        <v>44</v>
      </c>
      <c r="G52" s="12" t="s">
        <v>45</v>
      </c>
      <c r="H52" s="12" t="s">
        <v>46</v>
      </c>
      <c r="I52" s="12" t="s">
        <v>47</v>
      </c>
      <c r="J52" s="13" t="s">
        <v>48</v>
      </c>
    </row>
    <row r="53" spans="1:10" ht="24" x14ac:dyDescent="0.35">
      <c r="A53" s="14" t="s">
        <v>65</v>
      </c>
      <c r="B53" s="15" t="s">
        <v>66</v>
      </c>
      <c r="C53" s="16">
        <v>333</v>
      </c>
      <c r="D53" s="17">
        <v>567544074.10000002</v>
      </c>
      <c r="E53" s="17">
        <v>95</v>
      </c>
      <c r="F53" s="17">
        <v>125000000</v>
      </c>
      <c r="G53" s="18">
        <v>101</v>
      </c>
      <c r="H53" s="17">
        <v>83908040.560000002</v>
      </c>
      <c r="I53" s="26">
        <f>+Tabla136[[#This Row],[Física 
(E)]]/Tabla136[[#This Row],[Física
(C)]]</f>
        <v>1.0631578947368421</v>
      </c>
      <c r="J53" s="26">
        <f>+Tabla136[[#This Row],[Financiera 
 (F)]]/Tabla136[[#This Row],[Financiera
(D)]]</f>
        <v>0.67126432448000006</v>
      </c>
    </row>
    <row r="54" spans="1:10" ht="15.5" x14ac:dyDescent="0.35">
      <c r="A54" s="31" t="s">
        <v>28</v>
      </c>
      <c r="B54" s="32"/>
      <c r="C54" s="32"/>
      <c r="D54" s="32"/>
      <c r="E54" s="32"/>
      <c r="F54" s="32"/>
      <c r="G54" s="32"/>
      <c r="H54" s="32"/>
      <c r="I54" s="32"/>
      <c r="J54" s="33"/>
    </row>
    <row r="55" spans="1:10" ht="15.5" x14ac:dyDescent="0.35">
      <c r="A55" s="45" t="s">
        <v>29</v>
      </c>
      <c r="B55" s="46"/>
      <c r="C55" s="46"/>
      <c r="D55" s="46"/>
      <c r="E55" s="46"/>
      <c r="F55" s="46"/>
      <c r="G55" s="46"/>
      <c r="H55" s="46"/>
      <c r="I55" s="46"/>
      <c r="J55" s="47"/>
    </row>
    <row r="56" spans="1:10" x14ac:dyDescent="0.35">
      <c r="A56" s="19" t="s">
        <v>30</v>
      </c>
      <c r="B56" s="43" t="s">
        <v>52</v>
      </c>
      <c r="C56" s="43"/>
      <c r="D56" s="43"/>
      <c r="E56" s="43"/>
      <c r="F56" s="43"/>
      <c r="G56" s="43"/>
      <c r="H56" s="43"/>
      <c r="I56" s="43"/>
      <c r="J56" s="44"/>
    </row>
    <row r="57" spans="1:10" x14ac:dyDescent="0.35">
      <c r="A57" s="19" t="s">
        <v>31</v>
      </c>
      <c r="B57" s="43" t="s">
        <v>67</v>
      </c>
      <c r="C57" s="43"/>
      <c r="D57" s="43"/>
      <c r="E57" s="43"/>
      <c r="F57" s="43"/>
      <c r="G57" s="43"/>
      <c r="H57" s="43"/>
      <c r="I57" s="43"/>
      <c r="J57" s="44"/>
    </row>
    <row r="58" spans="1:10" x14ac:dyDescent="0.35">
      <c r="A58" s="19" t="s">
        <v>32</v>
      </c>
      <c r="B58" s="43"/>
      <c r="C58" s="43"/>
      <c r="D58" s="43"/>
      <c r="E58" s="43"/>
      <c r="F58" s="43"/>
      <c r="G58" s="43"/>
      <c r="H58" s="43"/>
      <c r="I58" s="43"/>
      <c r="J58" s="44"/>
    </row>
    <row r="59" spans="1:10" ht="51" customHeight="1" x14ac:dyDescent="0.35">
      <c r="A59" s="19" t="s">
        <v>33</v>
      </c>
      <c r="B59" s="43" t="s">
        <v>94</v>
      </c>
      <c r="C59" s="43"/>
      <c r="D59" s="43"/>
      <c r="E59" s="43"/>
      <c r="F59" s="43"/>
      <c r="G59" s="43"/>
      <c r="H59" s="43"/>
      <c r="I59" s="43"/>
      <c r="J59" s="44"/>
    </row>
    <row r="60" spans="1:10" ht="15.5" x14ac:dyDescent="0.35">
      <c r="A60" s="31" t="s">
        <v>34</v>
      </c>
      <c r="B60" s="32"/>
      <c r="C60" s="32"/>
      <c r="D60" s="32"/>
      <c r="E60" s="32"/>
      <c r="F60" s="32"/>
      <c r="G60" s="32"/>
      <c r="H60" s="32"/>
      <c r="I60" s="32"/>
      <c r="J60" s="33"/>
    </row>
    <row r="61" spans="1:10" ht="15.5" x14ac:dyDescent="0.35">
      <c r="A61" s="34" t="s">
        <v>35</v>
      </c>
      <c r="B61" s="35"/>
      <c r="C61" s="35"/>
      <c r="D61" s="35"/>
      <c r="E61" s="35"/>
      <c r="F61" s="35"/>
      <c r="G61" s="35"/>
      <c r="H61" s="35"/>
      <c r="I61" s="35"/>
      <c r="J61" s="36"/>
    </row>
    <row r="62" spans="1:10" x14ac:dyDescent="0.35">
      <c r="A62" s="37" t="s">
        <v>41</v>
      </c>
      <c r="B62" s="38"/>
      <c r="C62" s="38"/>
      <c r="D62" s="38"/>
      <c r="E62" s="38"/>
      <c r="F62" s="38"/>
      <c r="G62" s="38"/>
      <c r="H62" s="38"/>
      <c r="I62" s="38"/>
      <c r="J62" s="39"/>
    </row>
    <row r="63" spans="1:10" x14ac:dyDescent="0.35">
      <c r="A63" s="25"/>
      <c r="B63" s="25"/>
      <c r="C63" s="25"/>
      <c r="D63" s="25"/>
      <c r="E63" s="25"/>
      <c r="F63" s="25"/>
      <c r="G63" s="25"/>
      <c r="H63" s="25"/>
      <c r="I63" s="25"/>
      <c r="J63" s="25"/>
    </row>
    <row r="64" spans="1:10" x14ac:dyDescent="0.35">
      <c r="A64" s="80" t="s">
        <v>42</v>
      </c>
      <c r="B64" s="80"/>
      <c r="C64" s="80"/>
      <c r="D64" s="80"/>
      <c r="E64" s="80"/>
      <c r="F64" s="80"/>
      <c r="G64" s="80"/>
      <c r="H64" s="80"/>
      <c r="I64" s="80"/>
      <c r="J64" s="80"/>
    </row>
    <row r="66" spans="1:10" ht="15.5" x14ac:dyDescent="0.35">
      <c r="A66" s="31" t="s">
        <v>13</v>
      </c>
      <c r="B66" s="32"/>
      <c r="C66" s="32"/>
      <c r="D66" s="32"/>
      <c r="E66" s="32"/>
      <c r="F66" s="32"/>
      <c r="G66" s="32"/>
      <c r="H66" s="32"/>
      <c r="I66" s="32"/>
      <c r="J66" s="33"/>
    </row>
    <row r="67" spans="1:10" x14ac:dyDescent="0.35">
      <c r="A67" s="6" t="s">
        <v>14</v>
      </c>
      <c r="B67" s="43" t="s">
        <v>80</v>
      </c>
      <c r="C67" s="43"/>
      <c r="D67" s="43"/>
      <c r="E67" s="43"/>
      <c r="F67" s="43"/>
      <c r="G67" s="43"/>
      <c r="H67" s="43"/>
      <c r="I67" s="43"/>
      <c r="J67" s="44"/>
    </row>
    <row r="68" spans="1:10" x14ac:dyDescent="0.35">
      <c r="A68" s="10" t="s">
        <v>15</v>
      </c>
      <c r="B68" s="43" t="s">
        <v>68</v>
      </c>
      <c r="C68" s="43"/>
      <c r="D68" s="43"/>
      <c r="E68" s="43"/>
      <c r="F68" s="43"/>
      <c r="G68" s="43"/>
      <c r="H68" s="43"/>
      <c r="I68" s="43"/>
      <c r="J68" s="44"/>
    </row>
    <row r="69" spans="1:10" x14ac:dyDescent="0.35">
      <c r="A69" s="10" t="s">
        <v>16</v>
      </c>
      <c r="B69" s="43" t="s">
        <v>69</v>
      </c>
      <c r="C69" s="43"/>
      <c r="D69" s="43"/>
      <c r="E69" s="43"/>
      <c r="F69" s="43"/>
      <c r="G69" s="43"/>
      <c r="H69" s="43"/>
      <c r="I69" s="43"/>
      <c r="J69" s="44"/>
    </row>
    <row r="70" spans="1:10" ht="33.75" customHeight="1" x14ac:dyDescent="0.35">
      <c r="A70" s="10" t="s">
        <v>38</v>
      </c>
      <c r="B70" s="43" t="s">
        <v>76</v>
      </c>
      <c r="C70" s="43"/>
      <c r="D70" s="43"/>
      <c r="E70" s="43"/>
      <c r="F70" s="43"/>
      <c r="G70" s="43"/>
      <c r="H70" s="43"/>
      <c r="I70" s="43"/>
      <c r="J70" s="44"/>
    </row>
    <row r="71" spans="1:10" ht="15.5" x14ac:dyDescent="0.35">
      <c r="A71" s="31" t="s">
        <v>17</v>
      </c>
      <c r="B71" s="32"/>
      <c r="C71" s="32"/>
      <c r="D71" s="32"/>
      <c r="E71" s="32"/>
      <c r="F71" s="32"/>
      <c r="G71" s="32"/>
      <c r="H71" s="32"/>
      <c r="I71" s="32"/>
      <c r="J71" s="33"/>
    </row>
    <row r="72" spans="1:10" ht="15.5" x14ac:dyDescent="0.35">
      <c r="A72" s="45" t="s">
        <v>18</v>
      </c>
      <c r="B72" s="46"/>
      <c r="C72" s="46"/>
      <c r="D72" s="46"/>
      <c r="E72" s="46"/>
      <c r="F72" s="46"/>
      <c r="G72" s="46"/>
      <c r="H72" s="46"/>
      <c r="I72" s="46"/>
      <c r="J72" s="47"/>
    </row>
    <row r="73" spans="1:10" x14ac:dyDescent="0.35">
      <c r="A73" s="70" t="s">
        <v>19</v>
      </c>
      <c r="B73" s="71"/>
      <c r="C73" s="72" t="s">
        <v>20</v>
      </c>
      <c r="D73" s="74"/>
      <c r="E73" s="74"/>
      <c r="F73" s="74" t="s">
        <v>21</v>
      </c>
      <c r="G73" s="74"/>
      <c r="H73" s="71"/>
      <c r="I73" s="72" t="s">
        <v>22</v>
      </c>
      <c r="J73" s="73"/>
    </row>
    <row r="74" spans="1:10" x14ac:dyDescent="0.35">
      <c r="A74" s="48">
        <v>307758408</v>
      </c>
      <c r="B74" s="49"/>
      <c r="C74" s="28">
        <v>295363180.01999998</v>
      </c>
      <c r="D74" s="29"/>
      <c r="E74" s="30"/>
      <c r="F74" s="28">
        <v>113455412.06999999</v>
      </c>
      <c r="G74" s="29"/>
      <c r="H74" s="30"/>
      <c r="I74" s="50">
        <f>+F74/C74</f>
        <v>0.38412171775208259</v>
      </c>
      <c r="J74" s="51"/>
    </row>
    <row r="75" spans="1:10" ht="15.5" x14ac:dyDescent="0.35">
      <c r="A75" s="45" t="s">
        <v>23</v>
      </c>
      <c r="B75" s="46"/>
      <c r="C75" s="46"/>
      <c r="D75" s="46"/>
      <c r="E75" s="46"/>
      <c r="F75" s="46"/>
      <c r="G75" s="46"/>
      <c r="H75" s="46"/>
      <c r="I75" s="46"/>
      <c r="J75" s="47"/>
    </row>
    <row r="76" spans="1:10" ht="15" customHeight="1" x14ac:dyDescent="0.35">
      <c r="A76" s="7"/>
      <c r="B76"/>
      <c r="C76" s="75" t="s">
        <v>24</v>
      </c>
      <c r="D76" s="76"/>
      <c r="E76" s="77" t="s">
        <v>89</v>
      </c>
      <c r="F76" s="79"/>
      <c r="G76" s="77" t="s">
        <v>90</v>
      </c>
      <c r="H76" s="77"/>
      <c r="I76" s="75" t="s">
        <v>25</v>
      </c>
      <c r="J76" s="78"/>
    </row>
    <row r="77" spans="1:10" ht="39" x14ac:dyDescent="0.35">
      <c r="A77" s="11" t="s">
        <v>26</v>
      </c>
      <c r="B77" s="12" t="s">
        <v>27</v>
      </c>
      <c r="C77" s="12" t="s">
        <v>39</v>
      </c>
      <c r="D77" s="12" t="s">
        <v>40</v>
      </c>
      <c r="E77" s="12" t="s">
        <v>43</v>
      </c>
      <c r="F77" s="12" t="s">
        <v>44</v>
      </c>
      <c r="G77" s="12" t="s">
        <v>45</v>
      </c>
      <c r="H77" s="12" t="s">
        <v>46</v>
      </c>
      <c r="I77" s="12" t="s">
        <v>47</v>
      </c>
      <c r="J77" s="13" t="s">
        <v>48</v>
      </c>
    </row>
    <row r="78" spans="1:10" ht="48" x14ac:dyDescent="0.35">
      <c r="A78" s="14" t="s">
        <v>82</v>
      </c>
      <c r="B78" s="15" t="s">
        <v>70</v>
      </c>
      <c r="C78" s="16">
        <v>80</v>
      </c>
      <c r="D78" s="17">
        <v>295363180.01999998</v>
      </c>
      <c r="E78" s="17">
        <v>20</v>
      </c>
      <c r="F78" s="17">
        <v>60000000</v>
      </c>
      <c r="G78" s="18">
        <v>58</v>
      </c>
      <c r="H78" s="17">
        <v>37251192.539999999</v>
      </c>
      <c r="I78" s="26">
        <f>+Tabla1347[[#This Row],[Física 
(E)]]/Tabla1347[[#This Row],[Física
(C)]]</f>
        <v>2.9</v>
      </c>
      <c r="J78" s="26">
        <f>+Tabla1347[[#This Row],[Financiera 
 (F)]]/Tabla1347[[#This Row],[Financiera
(D)]]</f>
        <v>0.62085320899999996</v>
      </c>
    </row>
    <row r="79" spans="1:10" ht="15.5" x14ac:dyDescent="0.35">
      <c r="A79" s="31" t="s">
        <v>28</v>
      </c>
      <c r="B79" s="32"/>
      <c r="C79" s="32"/>
      <c r="D79" s="32"/>
      <c r="E79" s="32"/>
      <c r="F79" s="32"/>
      <c r="G79" s="32"/>
      <c r="H79" s="32"/>
      <c r="I79" s="32"/>
      <c r="J79" s="33"/>
    </row>
    <row r="80" spans="1:10" ht="15.5" x14ac:dyDescent="0.35">
      <c r="A80" s="45" t="s">
        <v>29</v>
      </c>
      <c r="B80" s="46"/>
      <c r="C80" s="46"/>
      <c r="D80" s="46"/>
      <c r="E80" s="46"/>
      <c r="F80" s="46"/>
      <c r="G80" s="46"/>
      <c r="H80" s="46"/>
      <c r="I80" s="46"/>
      <c r="J80" s="47"/>
    </row>
    <row r="81" spans="1:10" x14ac:dyDescent="0.35">
      <c r="A81" s="19" t="s">
        <v>30</v>
      </c>
      <c r="B81" s="43" t="s">
        <v>53</v>
      </c>
      <c r="C81" s="43"/>
      <c r="D81" s="43"/>
      <c r="E81" s="43"/>
      <c r="F81" s="43"/>
      <c r="G81" s="43"/>
      <c r="H81" s="43"/>
      <c r="I81" s="43"/>
      <c r="J81" s="44"/>
    </row>
    <row r="82" spans="1:10" ht="70.5" customHeight="1" x14ac:dyDescent="0.35">
      <c r="A82" s="19" t="s">
        <v>31</v>
      </c>
      <c r="B82" s="43" t="s">
        <v>81</v>
      </c>
      <c r="C82" s="43"/>
      <c r="D82" s="43"/>
      <c r="E82" s="43"/>
      <c r="F82" s="43"/>
      <c r="G82" s="43"/>
      <c r="H82" s="43"/>
      <c r="I82" s="43"/>
      <c r="J82" s="44"/>
    </row>
    <row r="83" spans="1:10" x14ac:dyDescent="0.35">
      <c r="A83" s="19" t="s">
        <v>32</v>
      </c>
      <c r="B83" s="43"/>
      <c r="C83" s="43"/>
      <c r="D83" s="43"/>
      <c r="E83" s="43"/>
      <c r="F83" s="43"/>
      <c r="G83" s="43"/>
      <c r="H83" s="43"/>
      <c r="I83" s="43"/>
      <c r="J83" s="44"/>
    </row>
    <row r="84" spans="1:10" ht="48.75" customHeight="1" x14ac:dyDescent="0.35">
      <c r="A84" s="19" t="s">
        <v>33</v>
      </c>
      <c r="B84" s="43" t="s">
        <v>95</v>
      </c>
      <c r="C84" s="43"/>
      <c r="D84" s="43"/>
      <c r="E84" s="43"/>
      <c r="F84" s="43"/>
      <c r="G84" s="43"/>
      <c r="H84" s="43"/>
      <c r="I84" s="43"/>
      <c r="J84" s="44"/>
    </row>
    <row r="85" spans="1:10" ht="15.5" x14ac:dyDescent="0.35">
      <c r="A85" s="31" t="s">
        <v>34</v>
      </c>
      <c r="B85" s="32"/>
      <c r="C85" s="32"/>
      <c r="D85" s="32"/>
      <c r="E85" s="32"/>
      <c r="F85" s="32"/>
      <c r="G85" s="32"/>
      <c r="H85" s="32"/>
      <c r="I85" s="32"/>
      <c r="J85" s="33"/>
    </row>
    <row r="86" spans="1:10" ht="15.5" x14ac:dyDescent="0.35">
      <c r="A86" s="34" t="s">
        <v>35</v>
      </c>
      <c r="B86" s="35"/>
      <c r="C86" s="35"/>
      <c r="D86" s="35"/>
      <c r="E86" s="35"/>
      <c r="F86" s="35"/>
      <c r="G86" s="35"/>
      <c r="H86" s="35"/>
      <c r="I86" s="35"/>
      <c r="J86" s="36"/>
    </row>
    <row r="87" spans="1:10" x14ac:dyDescent="0.35">
      <c r="A87" s="37" t="s">
        <v>41</v>
      </c>
      <c r="B87" s="38"/>
      <c r="C87" s="38"/>
      <c r="D87" s="38"/>
      <c r="E87" s="38"/>
      <c r="F87" s="38"/>
      <c r="G87" s="38"/>
      <c r="H87" s="38"/>
      <c r="I87" s="38"/>
      <c r="J87" s="39"/>
    </row>
    <row r="89" spans="1:10" ht="15.5" x14ac:dyDescent="0.35">
      <c r="A89" s="31" t="s">
        <v>13</v>
      </c>
      <c r="B89" s="32"/>
      <c r="C89" s="32"/>
      <c r="D89" s="32"/>
      <c r="E89" s="32"/>
      <c r="F89" s="32"/>
      <c r="G89" s="32"/>
      <c r="H89" s="32"/>
      <c r="I89" s="32"/>
      <c r="J89" s="33"/>
    </row>
    <row r="90" spans="1:10" x14ac:dyDescent="0.35">
      <c r="A90" s="6" t="s">
        <v>14</v>
      </c>
      <c r="B90" s="43" t="s">
        <v>80</v>
      </c>
      <c r="C90" s="43"/>
      <c r="D90" s="43"/>
      <c r="E90" s="43"/>
      <c r="F90" s="43"/>
      <c r="G90" s="43"/>
      <c r="H90" s="43"/>
      <c r="I90" s="43"/>
      <c r="J90" s="44"/>
    </row>
    <row r="91" spans="1:10" x14ac:dyDescent="0.35">
      <c r="A91" s="10" t="s">
        <v>15</v>
      </c>
      <c r="B91" s="43" t="s">
        <v>68</v>
      </c>
      <c r="C91" s="43"/>
      <c r="D91" s="43"/>
      <c r="E91" s="43"/>
      <c r="F91" s="43"/>
      <c r="G91" s="43"/>
      <c r="H91" s="43"/>
      <c r="I91" s="43"/>
      <c r="J91" s="44"/>
    </row>
    <row r="92" spans="1:10" x14ac:dyDescent="0.35">
      <c r="A92" s="10" t="s">
        <v>16</v>
      </c>
      <c r="B92" s="43" t="s">
        <v>69</v>
      </c>
      <c r="C92" s="43"/>
      <c r="D92" s="43"/>
      <c r="E92" s="43"/>
      <c r="F92" s="43"/>
      <c r="G92" s="43"/>
      <c r="H92" s="43"/>
      <c r="I92" s="43"/>
      <c r="J92" s="44"/>
    </row>
    <row r="93" spans="1:10" ht="29.25" customHeight="1" x14ac:dyDescent="0.35">
      <c r="A93" s="10" t="s">
        <v>38</v>
      </c>
      <c r="B93" s="43" t="s">
        <v>76</v>
      </c>
      <c r="C93" s="43"/>
      <c r="D93" s="43"/>
      <c r="E93" s="43"/>
      <c r="F93" s="43"/>
      <c r="G93" s="43"/>
      <c r="H93" s="43"/>
      <c r="I93" s="43"/>
      <c r="J93" s="44"/>
    </row>
    <row r="94" spans="1:10" ht="15.5" x14ac:dyDescent="0.35">
      <c r="A94" s="31" t="s">
        <v>17</v>
      </c>
      <c r="B94" s="32"/>
      <c r="C94" s="32"/>
      <c r="D94" s="32"/>
      <c r="E94" s="32"/>
      <c r="F94" s="32"/>
      <c r="G94" s="32"/>
      <c r="H94" s="32"/>
      <c r="I94" s="32"/>
      <c r="J94" s="33"/>
    </row>
    <row r="95" spans="1:10" ht="15.5" x14ac:dyDescent="0.35">
      <c r="A95" s="45" t="s">
        <v>18</v>
      </c>
      <c r="B95" s="46"/>
      <c r="C95" s="46"/>
      <c r="D95" s="46"/>
      <c r="E95" s="46"/>
      <c r="F95" s="46"/>
      <c r="G95" s="46"/>
      <c r="H95" s="46"/>
      <c r="I95" s="46"/>
      <c r="J95" s="47"/>
    </row>
    <row r="96" spans="1:10" x14ac:dyDescent="0.35">
      <c r="A96" s="70" t="s">
        <v>19</v>
      </c>
      <c r="B96" s="71"/>
      <c r="C96" s="72" t="s">
        <v>20</v>
      </c>
      <c r="D96" s="74"/>
      <c r="E96" s="74"/>
      <c r="F96" s="74" t="s">
        <v>21</v>
      </c>
      <c r="G96" s="74"/>
      <c r="H96" s="71"/>
      <c r="I96" s="72" t="s">
        <v>22</v>
      </c>
      <c r="J96" s="73"/>
    </row>
    <row r="97" spans="1:10" x14ac:dyDescent="0.35">
      <c r="A97" s="48">
        <v>30851482</v>
      </c>
      <c r="B97" s="49"/>
      <c r="C97" s="28">
        <v>28422206.460000001</v>
      </c>
      <c r="D97" s="29"/>
      <c r="E97" s="30"/>
      <c r="F97" s="28">
        <v>9681862.2799999993</v>
      </c>
      <c r="G97" s="29"/>
      <c r="H97" s="30"/>
      <c r="I97" s="50">
        <f>+F97/C97</f>
        <v>0.34064428789600731</v>
      </c>
      <c r="J97" s="51"/>
    </row>
    <row r="98" spans="1:10" ht="15.5" x14ac:dyDescent="0.35">
      <c r="A98" s="45" t="s">
        <v>23</v>
      </c>
      <c r="B98" s="46"/>
      <c r="C98" s="46"/>
      <c r="D98" s="46"/>
      <c r="E98" s="46"/>
      <c r="F98" s="46"/>
      <c r="G98" s="46"/>
      <c r="H98" s="46"/>
      <c r="I98" s="46"/>
      <c r="J98" s="47"/>
    </row>
    <row r="99" spans="1:10" ht="15" customHeight="1" x14ac:dyDescent="0.35">
      <c r="A99" s="7"/>
      <c r="B99"/>
      <c r="C99" s="75" t="s">
        <v>24</v>
      </c>
      <c r="D99" s="76"/>
      <c r="E99" s="77" t="s">
        <v>89</v>
      </c>
      <c r="F99" s="79"/>
      <c r="G99" s="77" t="s">
        <v>90</v>
      </c>
      <c r="H99" s="77"/>
      <c r="I99" s="75" t="s">
        <v>25</v>
      </c>
      <c r="J99" s="78"/>
    </row>
    <row r="100" spans="1:10" ht="39" x14ac:dyDescent="0.35">
      <c r="A100" s="11" t="s">
        <v>26</v>
      </c>
      <c r="B100" s="12" t="s">
        <v>27</v>
      </c>
      <c r="C100" s="12" t="s">
        <v>39</v>
      </c>
      <c r="D100" s="12" t="s">
        <v>40</v>
      </c>
      <c r="E100" s="12" t="s">
        <v>43</v>
      </c>
      <c r="F100" s="12" t="s">
        <v>44</v>
      </c>
      <c r="G100" s="12" t="s">
        <v>45</v>
      </c>
      <c r="H100" s="12" t="s">
        <v>46</v>
      </c>
      <c r="I100" s="12" t="s">
        <v>47</v>
      </c>
      <c r="J100" s="13" t="s">
        <v>48</v>
      </c>
    </row>
    <row r="101" spans="1:10" ht="36" x14ac:dyDescent="0.35">
      <c r="A101" s="14" t="s">
        <v>71</v>
      </c>
      <c r="B101" s="15" t="s">
        <v>72</v>
      </c>
      <c r="C101" s="16">
        <v>11731</v>
      </c>
      <c r="D101" s="17">
        <v>28422206.460000001</v>
      </c>
      <c r="E101" s="17">
        <v>2883</v>
      </c>
      <c r="F101" s="17">
        <v>5000000</v>
      </c>
      <c r="G101" s="18">
        <v>3270</v>
      </c>
      <c r="H101" s="17">
        <v>3066703.09</v>
      </c>
      <c r="I101" s="26">
        <f>+Tabla13458[[#This Row],[Física 
(E)]]/Tabla13458[[#This Row],[Física
(C)]]</f>
        <v>1.1342351716961498</v>
      </c>
      <c r="J101" s="26">
        <f>+Tabla13458[[#This Row],[Financiera 
 (F)]]/Tabla13458[[#This Row],[Financiera
(D)]]</f>
        <v>0.61334061799999995</v>
      </c>
    </row>
    <row r="102" spans="1:10" ht="15.5" x14ac:dyDescent="0.35">
      <c r="A102" s="31" t="s">
        <v>28</v>
      </c>
      <c r="B102" s="32"/>
      <c r="C102" s="32"/>
      <c r="D102" s="32"/>
      <c r="E102" s="32"/>
      <c r="F102" s="32"/>
      <c r="G102" s="32"/>
      <c r="H102" s="32"/>
      <c r="I102" s="32"/>
      <c r="J102" s="33"/>
    </row>
    <row r="103" spans="1:10" ht="15.5" x14ac:dyDescent="0.35">
      <c r="A103" s="45" t="s">
        <v>29</v>
      </c>
      <c r="B103" s="46"/>
      <c r="C103" s="46"/>
      <c r="D103" s="46"/>
      <c r="E103" s="46"/>
      <c r="F103" s="46"/>
      <c r="G103" s="46"/>
      <c r="H103" s="46"/>
      <c r="I103" s="46"/>
      <c r="J103" s="47"/>
    </row>
    <row r="104" spans="1:10" x14ac:dyDescent="0.35">
      <c r="A104" s="19" t="s">
        <v>30</v>
      </c>
      <c r="B104" s="43" t="s">
        <v>83</v>
      </c>
      <c r="C104" s="43"/>
      <c r="D104" s="43"/>
      <c r="E104" s="43"/>
      <c r="F104" s="43"/>
      <c r="G104" s="43"/>
      <c r="H104" s="43"/>
      <c r="I104" s="43"/>
      <c r="J104" s="44"/>
    </row>
    <row r="105" spans="1:10" x14ac:dyDescent="0.35">
      <c r="A105" s="19" t="s">
        <v>31</v>
      </c>
      <c r="B105" s="43" t="s">
        <v>77</v>
      </c>
      <c r="C105" s="43"/>
      <c r="D105" s="43"/>
      <c r="E105" s="43"/>
      <c r="F105" s="43"/>
      <c r="G105" s="43"/>
      <c r="H105" s="43"/>
      <c r="I105" s="43"/>
      <c r="J105" s="44"/>
    </row>
    <row r="106" spans="1:10" x14ac:dyDescent="0.35">
      <c r="A106" s="19" t="s">
        <v>32</v>
      </c>
      <c r="B106" s="43"/>
      <c r="C106" s="43"/>
      <c r="D106" s="43"/>
      <c r="E106" s="43"/>
      <c r="F106" s="43"/>
      <c r="G106" s="43"/>
      <c r="H106" s="43"/>
      <c r="I106" s="43"/>
      <c r="J106" s="44"/>
    </row>
    <row r="107" spans="1:10" ht="45.75" customHeight="1" x14ac:dyDescent="0.35">
      <c r="A107" s="19" t="s">
        <v>33</v>
      </c>
      <c r="B107" s="43" t="s">
        <v>91</v>
      </c>
      <c r="C107" s="43"/>
      <c r="D107" s="43"/>
      <c r="E107" s="43"/>
      <c r="F107" s="43"/>
      <c r="G107" s="43"/>
      <c r="H107" s="43"/>
      <c r="I107" s="43"/>
      <c r="J107" s="44"/>
    </row>
    <row r="108" spans="1:10" ht="15.5" x14ac:dyDescent="0.35">
      <c r="A108" s="31" t="s">
        <v>34</v>
      </c>
      <c r="B108" s="32"/>
      <c r="C108" s="32"/>
      <c r="D108" s="32"/>
      <c r="E108" s="32"/>
      <c r="F108" s="32"/>
      <c r="G108" s="32"/>
      <c r="H108" s="32"/>
      <c r="I108" s="32"/>
      <c r="J108" s="33"/>
    </row>
    <row r="109" spans="1:10" ht="15.5" x14ac:dyDescent="0.35">
      <c r="A109" s="34" t="s">
        <v>35</v>
      </c>
      <c r="B109" s="35"/>
      <c r="C109" s="35"/>
      <c r="D109" s="35"/>
      <c r="E109" s="35"/>
      <c r="F109" s="35"/>
      <c r="G109" s="35"/>
      <c r="H109" s="35"/>
      <c r="I109" s="35"/>
      <c r="J109" s="36"/>
    </row>
    <row r="110" spans="1:10" x14ac:dyDescent="0.35">
      <c r="A110" s="37" t="s">
        <v>41</v>
      </c>
      <c r="B110" s="38"/>
      <c r="C110" s="38"/>
      <c r="D110" s="38"/>
      <c r="E110" s="38"/>
      <c r="F110" s="38"/>
      <c r="G110" s="38"/>
      <c r="H110" s="38"/>
      <c r="I110" s="38"/>
      <c r="J110" s="39"/>
    </row>
    <row r="111" spans="1:10" x14ac:dyDescent="0.35">
      <c r="A111" s="25"/>
      <c r="B111" s="25"/>
      <c r="C111" s="25"/>
      <c r="D111" s="25"/>
      <c r="E111" s="25"/>
      <c r="F111" s="25"/>
      <c r="G111" s="25"/>
      <c r="H111" s="25"/>
      <c r="I111" s="25"/>
      <c r="J111" s="25"/>
    </row>
    <row r="112" spans="1:10" x14ac:dyDescent="0.35">
      <c r="A112" s="80" t="s">
        <v>42</v>
      </c>
      <c r="B112" s="80"/>
      <c r="C112" s="80"/>
      <c r="D112" s="80"/>
      <c r="E112" s="80"/>
      <c r="F112" s="80"/>
      <c r="G112" s="80"/>
      <c r="H112" s="80"/>
      <c r="I112" s="80"/>
      <c r="J112" s="80"/>
    </row>
    <row r="113" spans="1:10" x14ac:dyDescent="0.35">
      <c r="A113" s="82"/>
      <c r="B113" s="82"/>
      <c r="C113" s="82"/>
      <c r="D113" s="82"/>
      <c r="F113" s="82"/>
      <c r="G113" s="82"/>
      <c r="H113" s="82"/>
      <c r="I113" s="82"/>
      <c r="J113" s="82"/>
    </row>
    <row r="114" spans="1:10" x14ac:dyDescent="0.35">
      <c r="A114" s="82"/>
      <c r="B114" s="82"/>
      <c r="C114" s="82"/>
      <c r="D114" s="82"/>
      <c r="F114" s="82"/>
      <c r="G114" s="82"/>
      <c r="H114" s="82"/>
      <c r="I114" s="82"/>
      <c r="J114" s="82"/>
    </row>
    <row r="115" spans="1:10" x14ac:dyDescent="0.35">
      <c r="A115" s="83"/>
      <c r="B115" s="83"/>
      <c r="C115" s="83"/>
      <c r="D115" s="83"/>
      <c r="F115" s="83"/>
      <c r="G115" s="83"/>
      <c r="H115" s="83"/>
      <c r="I115" s="83"/>
      <c r="J115" s="83"/>
    </row>
    <row r="116" spans="1:10" x14ac:dyDescent="0.35">
      <c r="A116" s="81" t="s">
        <v>84</v>
      </c>
      <c r="B116" s="81"/>
      <c r="C116" s="81"/>
      <c r="D116" s="81"/>
      <c r="F116" s="81" t="s">
        <v>86</v>
      </c>
      <c r="G116" s="81"/>
      <c r="H116" s="81"/>
      <c r="I116" s="81"/>
      <c r="J116" s="81"/>
    </row>
    <row r="117" spans="1:10" x14ac:dyDescent="0.35">
      <c r="A117" s="81" t="s">
        <v>85</v>
      </c>
      <c r="B117" s="81"/>
      <c r="C117" s="81"/>
      <c r="D117" s="81"/>
      <c r="F117" s="81" t="s">
        <v>87</v>
      </c>
      <c r="G117" s="81"/>
      <c r="H117" s="81"/>
      <c r="I117" s="81"/>
      <c r="J117" s="81"/>
    </row>
  </sheetData>
  <mergeCells count="142">
    <mergeCell ref="A117:D117"/>
    <mergeCell ref="F116:J116"/>
    <mergeCell ref="F117:J117"/>
    <mergeCell ref="A113:D115"/>
    <mergeCell ref="F113:J115"/>
    <mergeCell ref="A108:J108"/>
    <mergeCell ref="A109:J109"/>
    <mergeCell ref="A110:J110"/>
    <mergeCell ref="A112:J112"/>
    <mergeCell ref="A116:D116"/>
    <mergeCell ref="A103:J103"/>
    <mergeCell ref="B104:J104"/>
    <mergeCell ref="B105:J105"/>
    <mergeCell ref="B106:J106"/>
    <mergeCell ref="B107:J107"/>
    <mergeCell ref="C99:D99"/>
    <mergeCell ref="E99:F99"/>
    <mergeCell ref="G99:H99"/>
    <mergeCell ref="I99:J99"/>
    <mergeCell ref="A102:J102"/>
    <mergeCell ref="A97:B97"/>
    <mergeCell ref="C97:E97"/>
    <mergeCell ref="F97:H97"/>
    <mergeCell ref="I97:J97"/>
    <mergeCell ref="A98:J98"/>
    <mergeCell ref="A95:J95"/>
    <mergeCell ref="A96:B96"/>
    <mergeCell ref="C96:E96"/>
    <mergeCell ref="F96:H96"/>
    <mergeCell ref="I96:J96"/>
    <mergeCell ref="A85:J85"/>
    <mergeCell ref="A86:J86"/>
    <mergeCell ref="A87:J87"/>
    <mergeCell ref="B90:J90"/>
    <mergeCell ref="B91:J91"/>
    <mergeCell ref="B92:J92"/>
    <mergeCell ref="B93:J93"/>
    <mergeCell ref="A94:J94"/>
    <mergeCell ref="A89:J89"/>
    <mergeCell ref="A80:J80"/>
    <mergeCell ref="B81:J81"/>
    <mergeCell ref="B82:J82"/>
    <mergeCell ref="B83:J83"/>
    <mergeCell ref="B84:J84"/>
    <mergeCell ref="C76:D76"/>
    <mergeCell ref="E76:F76"/>
    <mergeCell ref="G76:H76"/>
    <mergeCell ref="I76:J76"/>
    <mergeCell ref="A79:J79"/>
    <mergeCell ref="A74:B74"/>
    <mergeCell ref="C74:E74"/>
    <mergeCell ref="F74:H74"/>
    <mergeCell ref="I74:J74"/>
    <mergeCell ref="A75:J75"/>
    <mergeCell ref="A71:J71"/>
    <mergeCell ref="A72:J72"/>
    <mergeCell ref="A73:B73"/>
    <mergeCell ref="C73:E73"/>
    <mergeCell ref="F73:H73"/>
    <mergeCell ref="I73:J73"/>
    <mergeCell ref="A60:J60"/>
    <mergeCell ref="A61:J61"/>
    <mergeCell ref="A62:J62"/>
    <mergeCell ref="A64:J64"/>
    <mergeCell ref="A66:J66"/>
    <mergeCell ref="B67:J67"/>
    <mergeCell ref="B68:J68"/>
    <mergeCell ref="B69:J69"/>
    <mergeCell ref="B70:J70"/>
    <mergeCell ref="B56:J56"/>
    <mergeCell ref="B57:J57"/>
    <mergeCell ref="B58:J58"/>
    <mergeCell ref="B59:J59"/>
    <mergeCell ref="C51:D51"/>
    <mergeCell ref="E51:F51"/>
    <mergeCell ref="G51:H51"/>
    <mergeCell ref="I51:J51"/>
    <mergeCell ref="A54:J54"/>
    <mergeCell ref="A50:J50"/>
    <mergeCell ref="B45:J45"/>
    <mergeCell ref="A46:J46"/>
    <mergeCell ref="A47:J47"/>
    <mergeCell ref="A48:B48"/>
    <mergeCell ref="C48:E48"/>
    <mergeCell ref="F48:H48"/>
    <mergeCell ref="I48:J48"/>
    <mergeCell ref="A55:J55"/>
    <mergeCell ref="A41:J41"/>
    <mergeCell ref="B42:J42"/>
    <mergeCell ref="B43:J43"/>
    <mergeCell ref="B44:J44"/>
    <mergeCell ref="A49:B49"/>
    <mergeCell ref="C49:E49"/>
    <mergeCell ref="F49:H49"/>
    <mergeCell ref="I49:J49"/>
    <mergeCell ref="I28:J28"/>
    <mergeCell ref="E28:F28"/>
    <mergeCell ref="B21:J21"/>
    <mergeCell ref="A23:J23"/>
    <mergeCell ref="A24:J24"/>
    <mergeCell ref="A25:B25"/>
    <mergeCell ref="I25:J25"/>
    <mergeCell ref="C25:E25"/>
    <mergeCell ref="F25:H25"/>
    <mergeCell ref="C28:D28"/>
    <mergeCell ref="G28:H28"/>
    <mergeCell ref="B2:J2"/>
    <mergeCell ref="B3:C3"/>
    <mergeCell ref="D3:H3"/>
    <mergeCell ref="B4:C4"/>
    <mergeCell ref="D4:H4"/>
    <mergeCell ref="A5:J5"/>
    <mergeCell ref="B9:J9"/>
    <mergeCell ref="B12:J12"/>
    <mergeCell ref="B13:J13"/>
    <mergeCell ref="A6:J6"/>
    <mergeCell ref="A7:J7"/>
    <mergeCell ref="A8:J8"/>
    <mergeCell ref="C26:E26"/>
    <mergeCell ref="F26:H26"/>
    <mergeCell ref="A37:J37"/>
    <mergeCell ref="A38:J38"/>
    <mergeCell ref="A39:J39"/>
    <mergeCell ref="B10:J10"/>
    <mergeCell ref="B11:J11"/>
    <mergeCell ref="B22:J22"/>
    <mergeCell ref="A31:J31"/>
    <mergeCell ref="A32:J32"/>
    <mergeCell ref="B33:J33"/>
    <mergeCell ref="B34:J34"/>
    <mergeCell ref="B35:J35"/>
    <mergeCell ref="B36:J36"/>
    <mergeCell ref="A26:B26"/>
    <mergeCell ref="I26:J26"/>
    <mergeCell ref="A27:J27"/>
    <mergeCell ref="C16:J16"/>
    <mergeCell ref="A14:J14"/>
    <mergeCell ref="C15:J15"/>
    <mergeCell ref="C17:J17"/>
    <mergeCell ref="A18:J18"/>
    <mergeCell ref="B19:J19"/>
    <mergeCell ref="B20:J20"/>
  </mergeCells>
  <phoneticPr fontId="22" type="noConversion"/>
  <dataValidations count="16">
    <dataValidation allowBlank="1" showInputMessage="1" showErrorMessage="1" prompt="Monto ejecutado en el trimestre" sqref="H29:H30 H52:H53 H77:H78 H100:H101" xr:uid="{90E46E24-8E3F-4224-9F5D-F387CD76556E}"/>
    <dataValidation allowBlank="1" showInputMessage="1" showErrorMessage="1" prompt="Meta alcanzada en el trimestre" sqref="G29:G30 G52:G53 G77:G78 G100:G101" xr:uid="{078E0B3D-C3D5-4323-9A6F-7DD5AA0A91C9}"/>
    <dataValidation allowBlank="1" showInputMessage="1" showErrorMessage="1" prompt="Monto presupuestado para el producto" sqref="D29:D30 E30:F30 F29 D52:D53 E53:F53 F52 D77:D78 E78:F78 F77 D101:E101 F100:F101 D100" xr:uid="{247AEBBA-5BB4-404D-982B-514E41C68A75}"/>
    <dataValidation allowBlank="1" showInputMessage="1" showErrorMessage="1" prompt="Meta anual del indicador" sqref="C29:C30 E29 E52 C52:C53 E77 C77:C78 E100 C100:C101" xr:uid="{F1CB8B99-164D-4F51-9E69-AECE57493A93}"/>
    <dataValidation allowBlank="1" showInputMessage="1" showErrorMessage="1" prompt="Nombre del indicador" sqref="B29:B30 B52:B53 B77:B78 B100:B101" xr:uid="{3FF3C7F1-052B-4689-97E1-0EEC782A6AE3}"/>
    <dataValidation allowBlank="1" showInputMessage="1" showErrorMessage="1" prompt="Nombre de cada producto" sqref="A29:A30 A52:A53 A77:A78 A100:A101" xr:uid="{2947E0C5-61A1-48DD-8DCD-04F9232477FC}"/>
    <dataValidation allowBlank="1" showInputMessage="1" showErrorMessage="1" prompt="¿En qué consiste el programa?" sqref="B20:J20 B43:J43 B68:J68 B91:J91" xr:uid="{560FC5A9-FF43-4716-9F7E-B2B93944CE32}"/>
    <dataValidation allowBlank="1" showInputMessage="1" showErrorMessage="1" prompt="Presupuesto del programa" sqref="A26:C26 F26 A49:C49 F49 A74:C74 F74 A97:C97 F97" xr:uid="{2C90DB71-EB15-47FB-969B-D3C6779E55E0}"/>
    <dataValidation allowBlank="1" showInputMessage="1" showErrorMessage="1" prompt="Oportunidades de mejora identificadas" sqref="A39:J40 A62:J63 A87:J87 A110:J111" xr:uid="{DA848EFB-3FC8-4206-B557-B09F4E34DBE3}"/>
    <dataValidation allowBlank="1" showInputMessage="1" showErrorMessage="1" prompt="De existir desvío, explicar razones." sqref="B36:J36 B59:J59 B84:J84 B107:J107" xr:uid="{AFA7D318-9AC0-427C-A0DB-AA8B154E1F6F}"/>
    <dataValidation allowBlank="1" showInputMessage="1" showErrorMessage="1" prompt="1. Describir lo plasmado en el presupuesto_x000a_2. Describir lo alcanzado en términos financieros y de producción " sqref="B35 B58 B83 B106" xr:uid="{A72D67B3-A10B-4E8F-9A22-A756D2816C9A}"/>
    <dataValidation allowBlank="1" showInputMessage="1" showErrorMessage="1" prompt="¿En qué consiste el producto? su objetivo" sqref="B34:J34 B57:J57 B82:J82 B105:J105" xr:uid="{9E88C68F-8C27-424A-8B89-FD3AC001BADA}"/>
    <dataValidation allowBlank="1" showInputMessage="1" showErrorMessage="1" prompt="¿A quién va dirigido el programa?, ¿qué característica tiene esta población que requiere ser beneficiada?" sqref="B21:J21 B44:J44 B69:J69 B92:J92" xr:uid="{1FFB9F1E-EF31-41EC-B53B-31C71B45A0F7}"/>
    <dataValidation allowBlank="1" showInputMessage="1" prompt="Nombre del capítulo" sqref="B9:J11" xr:uid="{7B510400-5492-4460-9A17-6F9C9401B683}"/>
    <dataValidation allowBlank="1" sqref="A9" xr:uid="{4E4D531B-D39C-42CD-8509-9C2E6575184D}"/>
    <dataValidation allowBlank="1" showInputMessage="1" showErrorMessage="1" prompt="Nombre del producto" sqref="B56:J56 B81:J81 B104:J104" xr:uid="{31832C3C-A7C6-4135-BEAB-9E6F0596C7D9}"/>
  </dataValidations>
  <pageMargins left="0.70866141732283472" right="0.70866141732283472" top="0.74803149606299213" bottom="0.74803149606299213" header="0.31496062992125984" footer="0.31496062992125984"/>
  <pageSetup scale="65" orientation="portrait"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6143, 6144, 6145, 6146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Edmundo A. Vizcaino</cp:lastModifiedBy>
  <cp:lastPrinted>2022-10-19T13:53:26Z</cp:lastPrinted>
  <dcterms:created xsi:type="dcterms:W3CDTF">2021-03-22T15:50:10Z</dcterms:created>
  <dcterms:modified xsi:type="dcterms:W3CDTF">2022-10-19T15:20:53Z</dcterms:modified>
</cp:coreProperties>
</file>