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COMPARACION DE PRECIOS\2019\CP-2019-0020 Remozamiento y readecuaciones areas DGA\Enmienda\"/>
    </mc:Choice>
  </mc:AlternateContent>
  <bookViews>
    <workbookView xWindow="0" yWindow="0" windowWidth="19200" windowHeight="11325"/>
  </bookViews>
  <sheets>
    <sheet name="Baranda y garitas y obras SC" sheetId="8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6" i="8" l="1"/>
  <c r="F115" i="8"/>
  <c r="A125" i="8"/>
  <c r="A126" i="8" s="1"/>
  <c r="A127" i="8" s="1"/>
  <c r="A128" i="8" s="1"/>
  <c r="A129" i="8" s="1"/>
  <c r="A130" i="8" s="1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A96" i="8"/>
  <c r="F93" i="8"/>
  <c r="G94" i="8" s="1"/>
  <c r="A93" i="8"/>
  <c r="F90" i="8"/>
  <c r="F89" i="8"/>
  <c r="F87" i="8"/>
  <c r="F86" i="8"/>
  <c r="F85" i="8"/>
  <c r="F84" i="8"/>
  <c r="F82" i="8"/>
  <c r="F80" i="8"/>
  <c r="G77" i="8"/>
  <c r="F76" i="8"/>
  <c r="A76" i="8"/>
  <c r="G74" i="8"/>
  <c r="F73" i="8"/>
  <c r="A73" i="8"/>
  <c r="F70" i="8"/>
  <c r="F69" i="8"/>
  <c r="G71" i="8" s="1"/>
  <c r="A69" i="8"/>
  <c r="A70" i="8" s="1"/>
  <c r="F66" i="8"/>
  <c r="F65" i="8"/>
  <c r="A65" i="8"/>
  <c r="A66" i="8" s="1"/>
  <c r="F62" i="8"/>
  <c r="F61" i="8"/>
  <c r="F60" i="8"/>
  <c r="F59" i="8"/>
  <c r="F58" i="8"/>
  <c r="A58" i="8"/>
  <c r="A59" i="8" s="1"/>
  <c r="A60" i="8" s="1"/>
  <c r="A61" i="8" s="1"/>
  <c r="A62" i="8" s="1"/>
  <c r="F55" i="8"/>
  <c r="F54" i="8"/>
  <c r="F53" i="8"/>
  <c r="G56" i="8" s="1"/>
  <c r="A53" i="8"/>
  <c r="F50" i="8"/>
  <c r="G51" i="8" s="1"/>
  <c r="A50" i="8"/>
  <c r="F47" i="8"/>
  <c r="F46" i="8"/>
  <c r="F45" i="8"/>
  <c r="F44" i="8"/>
  <c r="F43" i="8"/>
  <c r="A43" i="8"/>
  <c r="A44" i="8" s="1"/>
  <c r="A45" i="8" s="1"/>
  <c r="A46" i="8" s="1"/>
  <c r="A47" i="8" s="1"/>
  <c r="F42" i="8"/>
  <c r="A42" i="8"/>
  <c r="F39" i="8"/>
  <c r="F38" i="8"/>
  <c r="A38" i="8"/>
  <c r="A39" i="8" s="1"/>
  <c r="F37" i="8"/>
  <c r="A37" i="8"/>
  <c r="F34" i="8"/>
  <c r="G35" i="8" s="1"/>
  <c r="A34" i="8"/>
  <c r="G32" i="8"/>
  <c r="F31" i="8"/>
  <c r="A31" i="8"/>
  <c r="F24" i="8"/>
  <c r="A24" i="8"/>
  <c r="F23" i="8"/>
  <c r="A23" i="8"/>
  <c r="F20" i="8"/>
  <c r="F19" i="8"/>
  <c r="F18" i="8"/>
  <c r="F17" i="8"/>
  <c r="F16" i="8"/>
  <c r="F15" i="8"/>
  <c r="F14" i="8"/>
  <c r="F13" i="8"/>
  <c r="A13" i="8"/>
  <c r="A14" i="8" s="1"/>
  <c r="F10" i="8"/>
  <c r="G11" i="8" s="1"/>
  <c r="A10" i="8"/>
  <c r="F7" i="8"/>
  <c r="F6" i="8"/>
  <c r="A6" i="8"/>
  <c r="A7" i="8" s="1"/>
  <c r="F5" i="8"/>
  <c r="A5" i="8"/>
  <c r="G117" i="8" l="1"/>
  <c r="G48" i="8"/>
  <c r="G21" i="8"/>
  <c r="G25" i="8"/>
  <c r="G8" i="8"/>
  <c r="G40" i="8"/>
  <c r="G91" i="8"/>
  <c r="G63" i="8"/>
  <c r="G27" i="8"/>
  <c r="G67" i="8"/>
  <c r="G119" i="8" l="1"/>
  <c r="G122" i="8" s="1"/>
  <c r="E130" i="8" l="1"/>
  <c r="F130" i="8" s="1"/>
  <c r="E126" i="8"/>
  <c r="F126" i="8" s="1"/>
  <c r="E127" i="8"/>
  <c r="F127" i="8" s="1"/>
  <c r="E128" i="8"/>
  <c r="F128" i="8" s="1"/>
  <c r="E129" i="8"/>
  <c r="F129" i="8" s="1"/>
  <c r="E125" i="8"/>
  <c r="F125" i="8" s="1"/>
  <c r="G136" i="8" l="1"/>
  <c r="G132" i="8"/>
  <c r="G135" i="8" s="1"/>
  <c r="G139" i="8" l="1"/>
</calcChain>
</file>

<file path=xl/sharedStrings.xml><?xml version="1.0" encoding="utf-8"?>
<sst xmlns="http://schemas.openxmlformats.org/spreadsheetml/2006/main" count="188" uniqueCount="126">
  <si>
    <t>M3</t>
  </si>
  <si>
    <t>M2</t>
  </si>
  <si>
    <t>m3</t>
  </si>
  <si>
    <t>Gastos Indirectos</t>
  </si>
  <si>
    <t>%</t>
  </si>
  <si>
    <t>Gastos Administrativos</t>
  </si>
  <si>
    <t xml:space="preserve">Seguros y Fianzas </t>
  </si>
  <si>
    <t>Ley 6-86</t>
  </si>
  <si>
    <t>Transporte</t>
  </si>
  <si>
    <t xml:space="preserve">Codia </t>
  </si>
  <si>
    <t>ITBIS (18% del 10% gastos directos)</t>
  </si>
  <si>
    <t>m2</t>
  </si>
  <si>
    <t>Barandas en:</t>
  </si>
  <si>
    <t>ml</t>
  </si>
  <si>
    <t>Preliminares:</t>
  </si>
  <si>
    <t>Replanteo</t>
  </si>
  <si>
    <t>Suministro y colocación de tierra negra</t>
  </si>
  <si>
    <t>Suministro y colocación de grama tipo bermuda sembrada.</t>
  </si>
  <si>
    <t>Pintura</t>
  </si>
  <si>
    <t>pa</t>
  </si>
  <si>
    <t>Pintura:</t>
  </si>
  <si>
    <t>Limpieza continua y final</t>
  </si>
  <si>
    <t>Total de gastos directos</t>
  </si>
  <si>
    <t>Total de gastos indirectos</t>
  </si>
  <si>
    <t>TOTAL PARTIDAS PRESUPUESTADAS (GASTOS DIRECTOS + GASTOS INDIRECTOS)</t>
  </si>
  <si>
    <t>TOTAL GENERAL PRESUPUESTADO</t>
  </si>
  <si>
    <t>Traslado y bote de escombros</t>
  </si>
  <si>
    <t>Sub total A)</t>
  </si>
  <si>
    <t>Requerimientos Generales del Lugar</t>
  </si>
  <si>
    <t>Sg</t>
  </si>
  <si>
    <t>Preliminares</t>
  </si>
  <si>
    <t>Replanteo General</t>
  </si>
  <si>
    <t>PA</t>
  </si>
  <si>
    <t>Cargo y Bote de Material</t>
  </si>
  <si>
    <t>Relleno compactado de fundaciones</t>
  </si>
  <si>
    <t>Movimiento de Tierras</t>
  </si>
  <si>
    <t>Zapata de Muro de Bloques 8", 0.60x0.25m, As 3Ø3/8" + Ø3/8"@25, F'c=210kg/cm2</t>
  </si>
  <si>
    <t>Viga de amarre 20x20cm, As 4Ø3/8" Est. Ø3/8"@0.20m, F'c=210kg/cm2, incluye encofrado</t>
  </si>
  <si>
    <t>Losa de HA Maciza e=0.12m Ø3/8" @0.25m, F´c=210kg/cm2, incluye encofrado</t>
  </si>
  <si>
    <t>Dinteles</t>
  </si>
  <si>
    <t>Torta de Hormigón en piso e=0.10m, F'c=210kg/cm2, incluye acero de refuerzo</t>
  </si>
  <si>
    <t>Muros de Mampostería Mc1 en bloques de concreto de 8", incluye BNP.</t>
  </si>
  <si>
    <t>Fino de techo eprom=0.06m</t>
  </si>
  <si>
    <t>Zabaleta perimetral en muros de cubierta de techo</t>
  </si>
  <si>
    <t>ML</t>
  </si>
  <si>
    <t>Terminación de techo</t>
  </si>
  <si>
    <t>Cantos en General</t>
  </si>
  <si>
    <t>Mochetas en General</t>
  </si>
  <si>
    <t>Empañetes y acabados</t>
  </si>
  <si>
    <t>Ud</t>
  </si>
  <si>
    <t>Ventana V1 Corredera en Aluminio, Vidrio 3/16"  Perfil P65 (2.45x1.00m)</t>
  </si>
  <si>
    <t>Equipos y Paneles</t>
  </si>
  <si>
    <t>UD</t>
  </si>
  <si>
    <t>Alimentador desde MPM hasta Panel PA. 2#8P/F + 1#10N + 1#10T en Ø 1"</t>
  </si>
  <si>
    <t>PL</t>
  </si>
  <si>
    <t>Salida para luz Cenital</t>
  </si>
  <si>
    <t>Salida para interruptor Simple</t>
  </si>
  <si>
    <t>Salida para Interruptor doble</t>
  </si>
  <si>
    <t>Salida para tomacorriente Sencillo 120V</t>
  </si>
  <si>
    <t>Registro 10"X10"x4"</t>
  </si>
  <si>
    <t>Sub total B)</t>
  </si>
  <si>
    <t>Puerta</t>
  </si>
  <si>
    <t>Ventana</t>
  </si>
  <si>
    <t>Climatización</t>
  </si>
  <si>
    <t>Suministro e instalación de Baranda en tubos de hierro de 2" a 1mts de altura, con tubo de 1" intermedio y tubos verticales de 2" separado a 2.50 mts cada uno. (Según diseño).</t>
  </si>
  <si>
    <t>Suministro y aplicación de pintura antioxidante color azul para barandas.</t>
  </si>
  <si>
    <t>Gravilla Gris</t>
  </si>
  <si>
    <t>Gravilla Blanca</t>
  </si>
  <si>
    <t>Cocoteros de 6'-7' altura</t>
  </si>
  <si>
    <t>Uvas de Playa</t>
  </si>
  <si>
    <t>Agaves</t>
  </si>
  <si>
    <t>Lengua de Vaca 2'-3'</t>
  </si>
  <si>
    <t>Obra Complementaria</t>
  </si>
  <si>
    <t>Apertura de Hueco en muro de Bloques 8" (1.60mx2.15m)</t>
  </si>
  <si>
    <t>Apertura de Huecos para Ventanillas (0.90 x1.00m), incluye ventanillas de vidrio claro</t>
  </si>
  <si>
    <t>Brazos de Acceso en Acero longitud de 4.00 m, según diseño</t>
  </si>
  <si>
    <t>ud</t>
  </si>
  <si>
    <t>Bote de escombros y desperdicios</t>
  </si>
  <si>
    <t>Base granular triturada e=0.20m (incluye carga, transporte, regado y compactado)</t>
  </si>
  <si>
    <t>m3n</t>
  </si>
  <si>
    <t>Relleno compactado de fundaciones Drenaje</t>
  </si>
  <si>
    <t>A) Baranda y jardinería en Punto Fronterizo Elías Piña.</t>
  </si>
  <si>
    <t>Jardinería:</t>
  </si>
  <si>
    <t>Suministro y aplicación de pintura de transito en acera y contén</t>
  </si>
  <si>
    <t>B) Construcción de dos (2) garita y obras complementarias de seguridad en Punto Fronterizo Elías Piña.</t>
  </si>
  <si>
    <t>Movilización de Equipos y Personal (desde inicio a final)</t>
  </si>
  <si>
    <t>Excavación de Zapatas de Columnas y Muros de Bloques de Hormigón, pf=0.65m</t>
  </si>
  <si>
    <t>Hormigón Armado</t>
  </si>
  <si>
    <t>Acera alrededor en hormigón violinada, F´c=210kg/cm2, incluye acero de refuerzo</t>
  </si>
  <si>
    <t>Impermeabilización de Techo y antepecho con tipo cementicio.</t>
  </si>
  <si>
    <t>Pañete en muros interiores, emax=20mm, Relación Cemento/Arena=1:4</t>
  </si>
  <si>
    <t>Pañete en Techo interiores, emax=18mm, Relación Cemento/Arena=1:4</t>
  </si>
  <si>
    <t>Pañete en cara exterior de muros con terminación rustica, emax=25mm, Relación Cemento/Arena=1:4</t>
  </si>
  <si>
    <t>Revestimiento de piso y paredes</t>
  </si>
  <si>
    <t>Revestimiento de piso , en cerámica rustica, según detalles arquitectónicos</t>
  </si>
  <si>
    <t>Zócalos en porcelanato área de cafetería y cocina.</t>
  </si>
  <si>
    <t>Pintura Acrílica en muros interiores y exteriores, incluye primer y dos manos de pintura y retoques, color a definir</t>
  </si>
  <si>
    <t>Pintura Acrílica en Techo, incluye primer y dos manos de pintura y retoques, color a definir</t>
  </si>
  <si>
    <t>Puerta P3 Polimetálica, Acabado Mate Abatible, incluye cerrojo (0.90x2.1m)</t>
  </si>
  <si>
    <t>Instalaciones Eléctricas</t>
  </si>
  <si>
    <t>Panel de Eléctrico de Distribución, PA, Monofásico 120v/240v</t>
  </si>
  <si>
    <t>Alimentadores Eléctricos</t>
  </si>
  <si>
    <t>Salidas Eléctricas</t>
  </si>
  <si>
    <t>Canalización de Comunicación y Registros</t>
  </si>
  <si>
    <t>Tubería de PVC SDR-26 3/4"</t>
  </si>
  <si>
    <t>Suministro e instalación de Aire Acondicionado Tipo Split Invertir 12,000 BTU</t>
  </si>
  <si>
    <t>Terminación de Mochetas y Cantos en Apertura de Hueco</t>
  </si>
  <si>
    <t>Suministro e instalación de Puerta Comercial Doble Aluminio Bronce (1.60mx2.15m)</t>
  </si>
  <si>
    <t xml:space="preserve">Excavación para drenaje de Drenaje </t>
  </si>
  <si>
    <t>Confección de Drenaje en Hormigón, incluye acero de refuerzo y terminación, según detalles arquitectónicos</t>
  </si>
  <si>
    <t>Parilla de drenaje pluvial, PL 2" x3/8" x50cm a 2", L 4"x1/4", incluye Pintura Antioxidante y Mano de Obra</t>
  </si>
  <si>
    <t>Confección de estructura para Techo en Aluzinc, 3.60mx5.00m, según detalles arquitectónicos, incluye pedestales para anclaje y pintura antioxidante</t>
  </si>
  <si>
    <t>Muros de Mampostería Mc1 en bloques de concreto de 8", incluye BNP y Terminación con pañete</t>
  </si>
  <si>
    <t>Verja en Acero sobre muro h=1.60m, según detalles arquitectónicos, incluye pintura antioxidante</t>
  </si>
  <si>
    <t>Perforación de Pozo para extracción de Agua, incluye tuberías y bomba sumergible a 40 pies</t>
  </si>
  <si>
    <t>Losa de Hormigón Armado e=0.20m, f´c.=210kg/cm2, Malla Electrosoldada D2.3 10x10cm</t>
  </si>
  <si>
    <t>Base de Hormigón (0.30x0.60x0.60m) Para brazos automáticos, incluye tubería de 1/2" 48 pies y alambre Tríplex #12 según diseño</t>
  </si>
  <si>
    <t>Base Hormigón (0.25x0.25x0.25m) para fotocelda de brazos de acceso, incluye tubería de 1/2" 19 pies y alambre Tríplex #12</t>
  </si>
  <si>
    <t>Dirección Técnica</t>
  </si>
  <si>
    <t>Puerta Comercial de Vidrio- Aluminio Bronce (0.90x2.10m)</t>
  </si>
  <si>
    <t>Salida para tomacorriente Sencillo 240V</t>
  </si>
  <si>
    <t>DGAP-CCC-CP-2019-0020</t>
  </si>
  <si>
    <t>Lote 4</t>
  </si>
  <si>
    <t>Mampostería</t>
  </si>
  <si>
    <t xml:space="preserve">Amarillo representan aumento de volumetría. </t>
  </si>
  <si>
    <t>Verde representan partidas nuevas.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</si>
</sst>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RD$&quot;#,##0.00"/>
    <numFmt numFmtId="167" formatCode="_(&quot;RD$&quot;* #,##0.00_);_(&quot;RD$&quot;* \(#,##0.00\);_(&quot;RD$&quot;* &quot;-&quot;??_);_(@_)"/>
    <numFmt numFmtId="168" formatCode="[$RD$-1C0A]#,##0.00"/>
    <numFmt numFmtId="169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25">
    <xf numFmtId="0" fontId="0" fillId="0" borderId="0" xfId="0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1" fillId="2" borderId="1" xfId="0" applyNumberFormat="1" applyFont="1" applyFill="1" applyBorder="1" applyAlignment="1">
      <alignment vertical="center"/>
    </xf>
    <xf numFmtId="2" fontId="2" fillId="3" borderId="5" xfId="0" applyNumberFormat="1" applyFont="1" applyFill="1" applyBorder="1" applyAlignment="1">
      <alignment horizontal="center" vertical="center"/>
    </xf>
    <xf numFmtId="0" fontId="2" fillId="0" borderId="6" xfId="0" applyFont="1" applyBorder="1"/>
    <xf numFmtId="2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7" fontId="2" fillId="0" borderId="6" xfId="0" applyNumberFormat="1" applyFont="1" applyBorder="1" applyAlignment="1">
      <alignment horizontal="center" vertical="center"/>
    </xf>
    <xf numFmtId="167" fontId="2" fillId="0" borderId="7" xfId="0" applyNumberFormat="1" applyFont="1" applyBorder="1" applyAlignment="1">
      <alignment horizontal="right" vertical="center"/>
    </xf>
    <xf numFmtId="168" fontId="2" fillId="0" borderId="6" xfId="0" applyNumberFormat="1" applyFont="1" applyBorder="1"/>
    <xf numFmtId="2" fontId="2" fillId="3" borderId="8" xfId="0" applyNumberFormat="1" applyFont="1" applyFill="1" applyBorder="1" applyAlignment="1">
      <alignment horizontal="center" vertical="center"/>
    </xf>
    <xf numFmtId="0" fontId="2" fillId="0" borderId="1" xfId="0" applyFont="1" applyBorder="1"/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7" fontId="2" fillId="0" borderId="1" xfId="0" applyNumberFormat="1" applyFont="1" applyBorder="1" applyAlignment="1">
      <alignment horizontal="center" vertical="center"/>
    </xf>
    <xf numFmtId="167" fontId="2" fillId="0" borderId="2" xfId="0" applyNumberFormat="1" applyFont="1" applyBorder="1" applyAlignment="1">
      <alignment horizontal="right" vertical="center"/>
    </xf>
    <xf numFmtId="168" fontId="2" fillId="0" borderId="1" xfId="0" applyNumberFormat="1" applyFont="1" applyBorder="1"/>
    <xf numFmtId="2" fontId="2" fillId="3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Border="1" applyAlignment="1">
      <alignment horizontal="right" vertical="center"/>
    </xf>
    <xf numFmtId="2" fontId="2" fillId="3" borderId="0" xfId="0" applyNumberFormat="1" applyFont="1" applyFill="1" applyBorder="1" applyAlignment="1">
      <alignment horizontal="center" vertical="center"/>
    </xf>
    <xf numFmtId="0" fontId="2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Border="1"/>
    <xf numFmtId="2" fontId="2" fillId="3" borderId="9" xfId="0" applyNumberFormat="1" applyFont="1" applyFill="1" applyBorder="1" applyAlignment="1">
      <alignment horizontal="center" vertical="center"/>
    </xf>
    <xf numFmtId="167" fontId="1" fillId="0" borderId="10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vertical="center"/>
    </xf>
    <xf numFmtId="167" fontId="2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3" borderId="6" xfId="0" applyFont="1" applyFill="1" applyBorder="1"/>
    <xf numFmtId="2" fontId="2" fillId="3" borderId="6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167" fontId="2" fillId="3" borderId="6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167" fontId="2" fillId="3" borderId="1" xfId="0" applyNumberFormat="1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1" fillId="3" borderId="6" xfId="0" applyFont="1" applyFill="1" applyBorder="1" applyAlignment="1">
      <alignment horizontal="left"/>
    </xf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167" fontId="1" fillId="3" borderId="6" xfId="0" applyNumberFormat="1" applyFont="1" applyFill="1" applyBorder="1" applyAlignment="1">
      <alignment horizontal="center" vertical="center"/>
    </xf>
    <xf numFmtId="167" fontId="1" fillId="0" borderId="6" xfId="0" applyNumberFormat="1" applyFont="1" applyBorder="1" applyAlignment="1">
      <alignment horizontal="center" vertical="center"/>
    </xf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167" fontId="1" fillId="3" borderId="0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2" fontId="2" fillId="0" borderId="0" xfId="0" applyNumberFormat="1" applyFont="1" applyBorder="1" applyAlignment="1">
      <alignment horizontal="center" vertical="center"/>
    </xf>
    <xf numFmtId="167" fontId="1" fillId="5" borderId="1" xfId="0" applyNumberFormat="1" applyFont="1" applyFill="1" applyBorder="1" applyAlignment="1">
      <alignment vertical="center"/>
    </xf>
    <xf numFmtId="167" fontId="1" fillId="5" borderId="1" xfId="0" applyNumberFormat="1" applyFont="1" applyFill="1" applyBorder="1" applyAlignment="1">
      <alignment horizontal="center" vertical="center"/>
    </xf>
    <xf numFmtId="167" fontId="1" fillId="0" borderId="0" xfId="0" applyNumberFormat="1" applyFont="1" applyBorder="1" applyAlignment="1">
      <alignment horizontal="right" vertical="center"/>
    </xf>
    <xf numFmtId="167" fontId="1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1" xfId="0" applyBorder="1"/>
    <xf numFmtId="2" fontId="2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/>
    <xf numFmtId="0" fontId="2" fillId="6" borderId="1" xfId="0" applyFont="1" applyFill="1" applyBorder="1" applyAlignment="1">
      <alignment horizontal="center" vertical="center"/>
    </xf>
    <xf numFmtId="167" fontId="2" fillId="6" borderId="1" xfId="0" applyNumberFormat="1" applyFont="1" applyFill="1" applyBorder="1" applyAlignment="1">
      <alignment horizontal="center" vertical="center"/>
    </xf>
    <xf numFmtId="0" fontId="2" fillId="6" borderId="6" xfId="0" applyFont="1" applyFill="1" applyBorder="1" applyAlignment="1">
      <alignment wrapText="1"/>
    </xf>
    <xf numFmtId="2" fontId="2" fillId="6" borderId="6" xfId="0" applyNumberFormat="1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167" fontId="2" fillId="6" borderId="6" xfId="0" applyNumberFormat="1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wrapText="1"/>
    </xf>
    <xf numFmtId="2" fontId="2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vertical="center"/>
    </xf>
    <xf numFmtId="167" fontId="2" fillId="7" borderId="1" xfId="0" applyNumberFormat="1" applyFont="1" applyFill="1" applyBorder="1" applyAlignment="1">
      <alignment horizontal="center" vertical="center"/>
    </xf>
    <xf numFmtId="167" fontId="2" fillId="7" borderId="8" xfId="0" applyNumberFormat="1" applyFont="1" applyFill="1" applyBorder="1" applyAlignment="1">
      <alignment horizontal="center" vertical="center"/>
    </xf>
    <xf numFmtId="0" fontId="0" fillId="7" borderId="0" xfId="0" applyFill="1"/>
    <xf numFmtId="0" fontId="1" fillId="7" borderId="1" xfId="0" applyFont="1" applyFill="1" applyBorder="1" applyAlignment="1">
      <alignment horizontal="left" vertical="center"/>
    </xf>
    <xf numFmtId="0" fontId="0" fillId="7" borderId="1" xfId="0" applyFill="1" applyBorder="1"/>
    <xf numFmtId="0" fontId="2" fillId="7" borderId="1" xfId="0" applyFont="1" applyFill="1" applyBorder="1" applyAlignment="1">
      <alignment vertical="center" wrapText="1"/>
    </xf>
    <xf numFmtId="165" fontId="2" fillId="7" borderId="1" xfId="2" applyNumberFormat="1" applyFont="1" applyFill="1" applyBorder="1" applyAlignment="1">
      <alignment horizontal="center" vertical="center"/>
    </xf>
    <xf numFmtId="164" fontId="2" fillId="7" borderId="1" xfId="1" applyFont="1" applyFill="1" applyBorder="1" applyAlignment="1">
      <alignment vertical="center"/>
    </xf>
    <xf numFmtId="164" fontId="2" fillId="7" borderId="1" xfId="1" applyFont="1" applyFill="1" applyBorder="1" applyAlignment="1">
      <alignment horizontal="right" vertical="center"/>
    </xf>
    <xf numFmtId="167" fontId="1" fillId="7" borderId="1" xfId="0" applyNumberFormat="1" applyFont="1" applyFill="1" applyBorder="1" applyAlignment="1">
      <alignment horizontal="center" vertical="center"/>
    </xf>
    <xf numFmtId="2" fontId="2" fillId="3" borderId="14" xfId="0" applyNumberFormat="1" applyFont="1" applyFill="1" applyBorder="1" applyAlignment="1">
      <alignment horizontal="center" vertical="center"/>
    </xf>
    <xf numFmtId="167" fontId="1" fillId="0" borderId="18" xfId="0" applyNumberFormat="1" applyFont="1" applyBorder="1" applyAlignment="1">
      <alignment vertical="center"/>
    </xf>
    <xf numFmtId="0" fontId="1" fillId="3" borderId="8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center"/>
    </xf>
    <xf numFmtId="167" fontId="1" fillId="3" borderId="8" xfId="0" applyNumberFormat="1" applyFont="1" applyFill="1" applyBorder="1" applyAlignment="1">
      <alignment horizontal="center" vertical="center"/>
    </xf>
    <xf numFmtId="167" fontId="1" fillId="5" borderId="5" xfId="0" applyNumberFormat="1" applyFont="1" applyFill="1" applyBorder="1" applyAlignment="1">
      <alignment vertical="center"/>
    </xf>
    <xf numFmtId="167" fontId="1" fillId="0" borderId="2" xfId="0" applyNumberFormat="1" applyFont="1" applyBorder="1" applyAlignment="1">
      <alignment horizontal="right" vertical="center"/>
    </xf>
    <xf numFmtId="167" fontId="1" fillId="0" borderId="3" xfId="0" applyNumberFormat="1" applyFont="1" applyBorder="1" applyAlignment="1">
      <alignment horizontal="right" vertical="center"/>
    </xf>
    <xf numFmtId="167" fontId="1" fillId="0" borderId="4" xfId="0" applyNumberFormat="1" applyFont="1" applyBorder="1" applyAlignment="1">
      <alignment horizontal="right" vertic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 vertical="center"/>
    </xf>
    <xf numFmtId="167" fontId="1" fillId="5" borderId="19" xfId="0" applyNumberFormat="1" applyFont="1" applyFill="1" applyBorder="1" applyAlignment="1">
      <alignment horizontal="right" vertical="center"/>
    </xf>
    <xf numFmtId="167" fontId="1" fillId="5" borderId="5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167" fontId="1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0" fillId="6" borderId="0" xfId="0" applyFill="1" applyAlignment="1">
      <alignment horizontal="left" vertical="center" indent="1"/>
    </xf>
    <xf numFmtId="0" fontId="2" fillId="6" borderId="0" xfId="0" applyFont="1" applyFill="1" applyAlignment="1">
      <alignment horizontal="center"/>
    </xf>
    <xf numFmtId="0" fontId="3" fillId="7" borderId="20" xfId="0" applyFont="1" applyFill="1" applyBorder="1" applyAlignment="1">
      <alignment horizontal="left" wrapText="1"/>
    </xf>
    <xf numFmtId="0" fontId="3" fillId="7" borderId="0" xfId="0" applyFont="1" applyFill="1" applyBorder="1" applyAlignment="1">
      <alignment horizontal="left" wrapText="1"/>
    </xf>
  </cellXfs>
  <cellStyles count="3">
    <cellStyle name="Millares 15" xfId="2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6"/>
  <sheetViews>
    <sheetView tabSelected="1" zoomScaleNormal="100" zoomScaleSheetLayoutView="55" workbookViewId="0">
      <selection activeCell="C144" sqref="C144"/>
    </sheetView>
  </sheetViews>
  <sheetFormatPr baseColWidth="10" defaultRowHeight="15" x14ac:dyDescent="0.25"/>
  <cols>
    <col min="2" max="2" width="58.42578125" customWidth="1"/>
    <col min="3" max="3" width="10.5703125" customWidth="1"/>
    <col min="4" max="4" width="7.42578125" customWidth="1"/>
    <col min="5" max="6" width="21" customWidth="1"/>
    <col min="7" max="7" width="20.28515625" customWidth="1"/>
    <col min="9" max="9" width="14.5703125" customWidth="1"/>
  </cols>
  <sheetData>
    <row r="1" spans="1:8" ht="27" customHeight="1" x14ac:dyDescent="0.25">
      <c r="A1" s="120" t="s">
        <v>121</v>
      </c>
    </row>
    <row r="2" spans="1:8" ht="33" customHeight="1" x14ac:dyDescent="0.25">
      <c r="A2" s="120" t="s">
        <v>122</v>
      </c>
    </row>
    <row r="3" spans="1:8" ht="18" customHeight="1" x14ac:dyDescent="0.25">
      <c r="A3" s="104" t="s">
        <v>81</v>
      </c>
      <c r="B3" s="104"/>
      <c r="C3" s="104"/>
      <c r="D3" s="104"/>
      <c r="E3" s="104"/>
      <c r="F3" s="104"/>
      <c r="G3" s="104"/>
    </row>
    <row r="4" spans="1:8" ht="17.25" customHeight="1" x14ac:dyDescent="0.25">
      <c r="A4" s="1">
        <v>1</v>
      </c>
      <c r="B4" s="2" t="s">
        <v>14</v>
      </c>
      <c r="C4" s="3"/>
      <c r="D4" s="4"/>
      <c r="E4" s="5"/>
      <c r="F4" s="5"/>
      <c r="G4" s="6"/>
    </row>
    <row r="5" spans="1:8" ht="17.25" customHeight="1" x14ac:dyDescent="0.3">
      <c r="A5" s="21">
        <f>A4+0.01</f>
        <v>1.01</v>
      </c>
      <c r="B5" s="38" t="s">
        <v>15</v>
      </c>
      <c r="C5" s="39">
        <v>1</v>
      </c>
      <c r="D5" s="40" t="s">
        <v>19</v>
      </c>
      <c r="E5" s="41"/>
      <c r="F5" s="41">
        <f>C5*E5</f>
        <v>0</v>
      </c>
      <c r="G5" s="42"/>
    </row>
    <row r="6" spans="1:8" ht="17.25" customHeight="1" x14ac:dyDescent="0.3">
      <c r="A6" s="21">
        <f t="shared" ref="A6:A7" si="0">A5+0.01</f>
        <v>1.02</v>
      </c>
      <c r="B6" s="38" t="s">
        <v>26</v>
      </c>
      <c r="C6" s="39">
        <v>1</v>
      </c>
      <c r="D6" s="40" t="s">
        <v>19</v>
      </c>
      <c r="E6" s="41"/>
      <c r="F6" s="41">
        <f>C6*E6</f>
        <v>0</v>
      </c>
      <c r="G6" s="46"/>
    </row>
    <row r="7" spans="1:8" ht="17.25" customHeight="1" x14ac:dyDescent="0.3">
      <c r="A7" s="21">
        <f t="shared" si="0"/>
        <v>1.03</v>
      </c>
      <c r="B7" s="38" t="s">
        <v>21</v>
      </c>
      <c r="C7" s="39">
        <v>1</v>
      </c>
      <c r="D7" s="40" t="s">
        <v>19</v>
      </c>
      <c r="E7" s="41"/>
      <c r="F7" s="41">
        <f>C7*E7</f>
        <v>0</v>
      </c>
      <c r="G7" s="46"/>
    </row>
    <row r="8" spans="1:8" ht="17.25" customHeight="1" x14ac:dyDescent="0.25">
      <c r="A8" s="42"/>
      <c r="B8" s="42"/>
      <c r="C8" s="42"/>
      <c r="D8" s="51"/>
      <c r="E8" s="42"/>
      <c r="F8" s="42"/>
      <c r="G8" s="54">
        <f>SUM(F5:F7)</f>
        <v>0</v>
      </c>
    </row>
    <row r="9" spans="1:8" ht="17.25" x14ac:dyDescent="0.25">
      <c r="A9" s="1">
        <v>2</v>
      </c>
      <c r="B9" s="2" t="s">
        <v>12</v>
      </c>
      <c r="C9" s="3"/>
      <c r="D9" s="4"/>
      <c r="E9" s="5"/>
      <c r="F9" s="5"/>
      <c r="G9" s="6"/>
    </row>
    <row r="10" spans="1:8" ht="70.5" customHeight="1" x14ac:dyDescent="0.3">
      <c r="A10" s="21">
        <f>A9+0.01</f>
        <v>2.0099999999999998</v>
      </c>
      <c r="B10" s="53" t="s">
        <v>64</v>
      </c>
      <c r="C10" s="21">
        <v>117</v>
      </c>
      <c r="D10" s="52" t="s">
        <v>13</v>
      </c>
      <c r="E10" s="43"/>
      <c r="F10" s="43">
        <f>C10*E10</f>
        <v>0</v>
      </c>
      <c r="G10" s="43"/>
    </row>
    <row r="11" spans="1:8" ht="17.25" x14ac:dyDescent="0.25">
      <c r="A11" s="35"/>
      <c r="B11" s="35"/>
      <c r="C11" s="35"/>
      <c r="D11" s="36"/>
      <c r="E11" s="34"/>
      <c r="F11" s="34"/>
      <c r="G11" s="45">
        <f>F10</f>
        <v>0</v>
      </c>
    </row>
    <row r="12" spans="1:8" ht="17.25" x14ac:dyDescent="0.25">
      <c r="A12" s="1">
        <v>3</v>
      </c>
      <c r="B12" s="2" t="s">
        <v>82</v>
      </c>
      <c r="C12" s="3"/>
      <c r="D12" s="4"/>
      <c r="E12" s="5"/>
      <c r="F12" s="5"/>
      <c r="G12" s="6"/>
    </row>
    <row r="13" spans="1:8" ht="25.5" customHeight="1" x14ac:dyDescent="0.3">
      <c r="A13" s="72">
        <f>A12+0.01</f>
        <v>3.01</v>
      </c>
      <c r="B13" s="73" t="s">
        <v>16</v>
      </c>
      <c r="C13" s="72">
        <v>34.58</v>
      </c>
      <c r="D13" s="74" t="s">
        <v>2</v>
      </c>
      <c r="E13" s="75"/>
      <c r="F13" s="75">
        <f t="shared" ref="F13:F20" si="1">C13*E13</f>
        <v>0</v>
      </c>
      <c r="G13" s="75"/>
    </row>
    <row r="14" spans="1:8" ht="34.5" x14ac:dyDescent="0.3">
      <c r="A14" s="21">
        <f>A13+0.01</f>
        <v>3.0199999999999996</v>
      </c>
      <c r="B14" s="53" t="s">
        <v>17</v>
      </c>
      <c r="C14" s="21">
        <v>51.48</v>
      </c>
      <c r="D14" s="52" t="s">
        <v>11</v>
      </c>
      <c r="E14" s="43"/>
      <c r="F14" s="43">
        <f t="shared" si="1"/>
        <v>0</v>
      </c>
      <c r="G14" s="43"/>
    </row>
    <row r="15" spans="1:8" ht="17.25" x14ac:dyDescent="0.3">
      <c r="A15" s="82">
        <v>3.03</v>
      </c>
      <c r="B15" s="83" t="s">
        <v>66</v>
      </c>
      <c r="C15" s="82">
        <v>65</v>
      </c>
      <c r="D15" s="84" t="s">
        <v>2</v>
      </c>
      <c r="E15" s="85"/>
      <c r="F15" s="85">
        <f t="shared" si="1"/>
        <v>0</v>
      </c>
      <c r="G15" s="86"/>
    </row>
    <row r="16" spans="1:8" ht="17.25" x14ac:dyDescent="0.3">
      <c r="A16" s="82">
        <v>3.04</v>
      </c>
      <c r="B16" s="83" t="s">
        <v>67</v>
      </c>
      <c r="C16" s="82">
        <v>46</v>
      </c>
      <c r="D16" s="84" t="s">
        <v>2</v>
      </c>
      <c r="E16" s="85"/>
      <c r="F16" s="85">
        <f t="shared" si="1"/>
        <v>0</v>
      </c>
      <c r="G16" s="87"/>
      <c r="H16" s="71"/>
    </row>
    <row r="17" spans="1:7" ht="17.25" x14ac:dyDescent="0.3">
      <c r="A17" s="82">
        <v>3.05</v>
      </c>
      <c r="B17" s="83" t="s">
        <v>68</v>
      </c>
      <c r="C17" s="82">
        <v>24</v>
      </c>
      <c r="D17" s="84" t="s">
        <v>52</v>
      </c>
      <c r="E17" s="85"/>
      <c r="F17" s="85">
        <f t="shared" si="1"/>
        <v>0</v>
      </c>
      <c r="G17" s="85"/>
    </row>
    <row r="18" spans="1:7" ht="17.25" x14ac:dyDescent="0.3">
      <c r="A18" s="82">
        <v>3.06</v>
      </c>
      <c r="B18" s="83" t="s">
        <v>69</v>
      </c>
      <c r="C18" s="82">
        <v>300</v>
      </c>
      <c r="D18" s="84" t="s">
        <v>52</v>
      </c>
      <c r="E18" s="85"/>
      <c r="F18" s="85">
        <f t="shared" si="1"/>
        <v>0</v>
      </c>
      <c r="G18" s="85"/>
    </row>
    <row r="19" spans="1:7" ht="17.25" x14ac:dyDescent="0.3">
      <c r="A19" s="82">
        <v>3.07</v>
      </c>
      <c r="B19" s="83" t="s">
        <v>70</v>
      </c>
      <c r="C19" s="82">
        <v>66</v>
      </c>
      <c r="D19" s="84" t="s">
        <v>52</v>
      </c>
      <c r="E19" s="85"/>
      <c r="F19" s="85">
        <f t="shared" si="1"/>
        <v>0</v>
      </c>
      <c r="G19" s="85"/>
    </row>
    <row r="20" spans="1:7" ht="17.25" x14ac:dyDescent="0.3">
      <c r="A20" s="82">
        <v>3.08</v>
      </c>
      <c r="B20" s="83" t="s">
        <v>71</v>
      </c>
      <c r="C20" s="82">
        <v>450</v>
      </c>
      <c r="D20" s="84" t="s">
        <v>52</v>
      </c>
      <c r="E20" s="85"/>
      <c r="F20" s="85">
        <f t="shared" si="1"/>
        <v>0</v>
      </c>
      <c r="G20" s="85"/>
    </row>
    <row r="21" spans="1:7" ht="17.25" x14ac:dyDescent="0.25">
      <c r="A21" s="35"/>
      <c r="B21" s="35"/>
      <c r="C21" s="35"/>
      <c r="D21" s="35"/>
      <c r="E21" s="34"/>
      <c r="F21" s="34"/>
      <c r="G21" s="55">
        <f>SUM(F13:F20)</f>
        <v>0</v>
      </c>
    </row>
    <row r="22" spans="1:7" ht="22.5" customHeight="1" x14ac:dyDescent="0.25">
      <c r="A22" s="1">
        <v>4</v>
      </c>
      <c r="B22" s="2" t="s">
        <v>20</v>
      </c>
      <c r="C22" s="3"/>
      <c r="D22" s="4"/>
      <c r="E22" s="5"/>
      <c r="F22" s="5"/>
      <c r="G22" s="6"/>
    </row>
    <row r="23" spans="1:7" ht="36" customHeight="1" x14ac:dyDescent="0.3">
      <c r="A23" s="21">
        <f>A22+0.01</f>
        <v>4.01</v>
      </c>
      <c r="B23" s="37" t="s">
        <v>65</v>
      </c>
      <c r="C23" s="32">
        <v>282</v>
      </c>
      <c r="D23" s="50" t="s">
        <v>13</v>
      </c>
      <c r="E23" s="18"/>
      <c r="F23" s="18">
        <f>C23*E23</f>
        <v>0</v>
      </c>
      <c r="G23" s="18"/>
    </row>
    <row r="24" spans="1:7" ht="36" customHeight="1" x14ac:dyDescent="0.3">
      <c r="A24" s="82">
        <f>A23+0.01</f>
        <v>4.0199999999999996</v>
      </c>
      <c r="B24" s="83" t="s">
        <v>83</v>
      </c>
      <c r="C24" s="82">
        <v>254</v>
      </c>
      <c r="D24" s="84" t="s">
        <v>13</v>
      </c>
      <c r="E24" s="85"/>
      <c r="F24" s="85">
        <f>C24*E24</f>
        <v>0</v>
      </c>
      <c r="G24" s="85"/>
    </row>
    <row r="25" spans="1:7" ht="17.25" x14ac:dyDescent="0.25">
      <c r="A25" s="35"/>
      <c r="B25" s="35"/>
      <c r="C25" s="35"/>
      <c r="D25" s="35"/>
      <c r="E25" s="34"/>
      <c r="F25" s="34"/>
      <c r="G25" s="45">
        <f>SUM(F23:F24)</f>
        <v>0</v>
      </c>
    </row>
    <row r="26" spans="1:7" ht="10.5" customHeight="1" x14ac:dyDescent="0.25">
      <c r="A26" s="35"/>
      <c r="B26" s="35"/>
      <c r="C26" s="35"/>
      <c r="D26" s="35"/>
      <c r="E26" s="34"/>
      <c r="F26" s="34"/>
      <c r="G26" s="34"/>
    </row>
    <row r="27" spans="1:7" ht="17.25" x14ac:dyDescent="0.25">
      <c r="A27" s="35"/>
      <c r="B27" s="35"/>
      <c r="C27" s="35"/>
      <c r="D27" s="35"/>
      <c r="E27" s="34"/>
      <c r="F27" s="67" t="s">
        <v>27</v>
      </c>
      <c r="G27" s="66">
        <f>SUM(G5:G25)</f>
        <v>0</v>
      </c>
    </row>
    <row r="28" spans="1:7" ht="12" customHeight="1" x14ac:dyDescent="0.25">
      <c r="A28" s="35"/>
      <c r="B28" s="35"/>
      <c r="C28" s="35"/>
      <c r="D28" s="35"/>
      <c r="E28" s="34"/>
      <c r="F28" s="34"/>
      <c r="G28" s="34"/>
    </row>
    <row r="29" spans="1:7" ht="21.75" customHeight="1" x14ac:dyDescent="0.25">
      <c r="A29" s="105" t="s">
        <v>84</v>
      </c>
      <c r="B29" s="105"/>
      <c r="C29" s="105"/>
      <c r="D29" s="105"/>
      <c r="E29" s="105"/>
      <c r="F29" s="105"/>
      <c r="G29" s="105"/>
    </row>
    <row r="30" spans="1:7" ht="22.5" customHeight="1" x14ac:dyDescent="0.25">
      <c r="A30" s="1">
        <v>5</v>
      </c>
      <c r="B30" s="2" t="s">
        <v>28</v>
      </c>
      <c r="C30" s="3"/>
      <c r="D30" s="4"/>
      <c r="E30" s="5"/>
      <c r="F30" s="5"/>
      <c r="G30" s="6"/>
    </row>
    <row r="31" spans="1:7" ht="34.5" x14ac:dyDescent="0.3">
      <c r="A31" s="21">
        <f>A30+0.01</f>
        <v>5.01</v>
      </c>
      <c r="B31" s="56" t="s">
        <v>85</v>
      </c>
      <c r="C31" s="44">
        <v>1</v>
      </c>
      <c r="D31" s="57" t="s">
        <v>29</v>
      </c>
      <c r="E31" s="41"/>
      <c r="F31" s="41">
        <f t="shared" ref="F31" si="2">E31*C31</f>
        <v>0</v>
      </c>
      <c r="G31" s="58"/>
    </row>
    <row r="32" spans="1:7" ht="15.75" x14ac:dyDescent="0.25">
      <c r="A32" s="42"/>
      <c r="B32" s="42"/>
      <c r="C32" s="42"/>
      <c r="D32" s="51"/>
      <c r="E32" s="42"/>
      <c r="F32" s="42"/>
      <c r="G32" s="54">
        <f>F31</f>
        <v>0</v>
      </c>
    </row>
    <row r="33" spans="1:7" ht="17.25" x14ac:dyDescent="0.25">
      <c r="A33" s="1">
        <v>6</v>
      </c>
      <c r="B33" s="2" t="s">
        <v>30</v>
      </c>
      <c r="C33" s="4"/>
      <c r="D33" s="4"/>
      <c r="E33" s="5"/>
      <c r="F33" s="5"/>
      <c r="G33" s="6"/>
    </row>
    <row r="34" spans="1:7" ht="17.25" x14ac:dyDescent="0.3">
      <c r="A34" s="21">
        <f>A33+0.01</f>
        <v>6.01</v>
      </c>
      <c r="B34" s="56" t="s">
        <v>31</v>
      </c>
      <c r="C34" s="44">
        <v>1</v>
      </c>
      <c r="D34" s="57" t="s">
        <v>32</v>
      </c>
      <c r="E34" s="41"/>
      <c r="F34" s="41">
        <f>E34*C34</f>
        <v>0</v>
      </c>
      <c r="G34" s="58"/>
    </row>
    <row r="35" spans="1:7" ht="15.75" x14ac:dyDescent="0.25">
      <c r="A35" s="42"/>
      <c r="B35" s="42"/>
      <c r="C35" s="42"/>
      <c r="D35" s="51"/>
      <c r="E35" s="42"/>
      <c r="F35" s="42"/>
      <c r="G35" s="54">
        <f>F34</f>
        <v>0</v>
      </c>
    </row>
    <row r="36" spans="1:7" ht="17.25" x14ac:dyDescent="0.25">
      <c r="A36" s="1">
        <v>7</v>
      </c>
      <c r="B36" s="2" t="s">
        <v>35</v>
      </c>
      <c r="C36" s="4"/>
      <c r="D36" s="4"/>
      <c r="E36" s="5"/>
      <c r="F36" s="5"/>
      <c r="G36" s="6"/>
    </row>
    <row r="37" spans="1:7" ht="17.25" x14ac:dyDescent="0.3">
      <c r="A37" s="72">
        <f>A36+0.01</f>
        <v>7.01</v>
      </c>
      <c r="B37" s="76" t="s">
        <v>33</v>
      </c>
      <c r="C37" s="77">
        <v>10.45</v>
      </c>
      <c r="D37" s="78" t="s">
        <v>0</v>
      </c>
      <c r="E37" s="79"/>
      <c r="F37" s="79">
        <f t="shared" ref="F37:F39" si="3">E37*C37</f>
        <v>0</v>
      </c>
      <c r="G37" s="80"/>
    </row>
    <row r="38" spans="1:7" ht="34.5" x14ac:dyDescent="0.3">
      <c r="A38" s="72">
        <f t="shared" ref="A38:A39" si="4">A37+0.01</f>
        <v>7.02</v>
      </c>
      <c r="B38" s="76" t="s">
        <v>86</v>
      </c>
      <c r="C38" s="77">
        <v>18.5</v>
      </c>
      <c r="D38" s="78" t="s">
        <v>0</v>
      </c>
      <c r="E38" s="79"/>
      <c r="F38" s="79">
        <f t="shared" si="3"/>
        <v>0</v>
      </c>
      <c r="G38" s="80"/>
    </row>
    <row r="39" spans="1:7" ht="17.25" x14ac:dyDescent="0.3">
      <c r="A39" s="72">
        <f t="shared" si="4"/>
        <v>7.0299999999999994</v>
      </c>
      <c r="B39" s="76" t="s">
        <v>34</v>
      </c>
      <c r="C39" s="77">
        <v>7.89</v>
      </c>
      <c r="D39" s="78" t="s">
        <v>0</v>
      </c>
      <c r="E39" s="79"/>
      <c r="F39" s="79">
        <f t="shared" si="3"/>
        <v>0</v>
      </c>
      <c r="G39" s="80"/>
    </row>
    <row r="40" spans="1:7" ht="15.75" x14ac:dyDescent="0.25">
      <c r="A40" s="42"/>
      <c r="B40" s="42"/>
      <c r="C40" s="42"/>
      <c r="D40" s="51"/>
      <c r="E40" s="42"/>
      <c r="F40" s="42"/>
      <c r="G40" s="54">
        <f>SUM(F37:F39)</f>
        <v>0</v>
      </c>
    </row>
    <row r="41" spans="1:7" ht="17.25" x14ac:dyDescent="0.25">
      <c r="A41" s="1">
        <v>8</v>
      </c>
      <c r="B41" s="2" t="s">
        <v>87</v>
      </c>
      <c r="C41" s="3"/>
      <c r="D41" s="4"/>
      <c r="E41" s="5"/>
      <c r="F41" s="5"/>
      <c r="G41" s="6"/>
    </row>
    <row r="42" spans="1:7" ht="34.5" x14ac:dyDescent="0.3">
      <c r="A42" s="72">
        <f>A41+0.01</f>
        <v>8.01</v>
      </c>
      <c r="B42" s="76" t="s">
        <v>36</v>
      </c>
      <c r="C42" s="77">
        <v>5.62</v>
      </c>
      <c r="D42" s="78" t="s">
        <v>0</v>
      </c>
      <c r="E42" s="79"/>
      <c r="F42" s="79">
        <f t="shared" ref="F42:F47" si="5">E42*C42</f>
        <v>0</v>
      </c>
      <c r="G42" s="80"/>
    </row>
    <row r="43" spans="1:7" ht="34.5" x14ac:dyDescent="0.3">
      <c r="A43" s="72">
        <f t="shared" ref="A43:A47" si="6">A42+0.01</f>
        <v>8.02</v>
      </c>
      <c r="B43" s="76" t="s">
        <v>37</v>
      </c>
      <c r="C43" s="77">
        <v>3.02</v>
      </c>
      <c r="D43" s="78" t="s">
        <v>0</v>
      </c>
      <c r="E43" s="79"/>
      <c r="F43" s="79">
        <f t="shared" si="5"/>
        <v>0</v>
      </c>
      <c r="G43" s="80"/>
    </row>
    <row r="44" spans="1:7" ht="34.5" x14ac:dyDescent="0.3">
      <c r="A44" s="72">
        <f t="shared" si="6"/>
        <v>8.0299999999999994</v>
      </c>
      <c r="B44" s="76" t="s">
        <v>38</v>
      </c>
      <c r="C44" s="77">
        <v>4.9400000000000004</v>
      </c>
      <c r="D44" s="78" t="s">
        <v>0</v>
      </c>
      <c r="E44" s="79"/>
      <c r="F44" s="79">
        <f t="shared" si="5"/>
        <v>0</v>
      </c>
      <c r="G44" s="80"/>
    </row>
    <row r="45" spans="1:7" ht="17.25" x14ac:dyDescent="0.3">
      <c r="A45" s="72">
        <f t="shared" si="6"/>
        <v>8.0399999999999991</v>
      </c>
      <c r="B45" s="76" t="s">
        <v>39</v>
      </c>
      <c r="C45" s="77">
        <v>1.52</v>
      </c>
      <c r="D45" s="78" t="s">
        <v>0</v>
      </c>
      <c r="E45" s="79"/>
      <c r="F45" s="79">
        <f t="shared" si="5"/>
        <v>0</v>
      </c>
      <c r="G45" s="80"/>
    </row>
    <row r="46" spans="1:7" ht="34.5" x14ac:dyDescent="0.3">
      <c r="A46" s="72">
        <f t="shared" si="6"/>
        <v>8.0499999999999989</v>
      </c>
      <c r="B46" s="76" t="s">
        <v>40</v>
      </c>
      <c r="C46" s="77">
        <v>4.4400000000000004</v>
      </c>
      <c r="D46" s="78" t="s">
        <v>0</v>
      </c>
      <c r="E46" s="79"/>
      <c r="F46" s="79">
        <f t="shared" si="5"/>
        <v>0</v>
      </c>
      <c r="G46" s="80"/>
    </row>
    <row r="47" spans="1:7" ht="34.5" x14ac:dyDescent="0.3">
      <c r="A47" s="72">
        <f t="shared" si="6"/>
        <v>8.0599999999999987</v>
      </c>
      <c r="B47" s="76" t="s">
        <v>88</v>
      </c>
      <c r="C47" s="77">
        <v>5.08</v>
      </c>
      <c r="D47" s="78" t="s">
        <v>0</v>
      </c>
      <c r="E47" s="79"/>
      <c r="F47" s="79">
        <f t="shared" si="5"/>
        <v>0</v>
      </c>
      <c r="G47" s="80"/>
    </row>
    <row r="48" spans="1:7" ht="15.75" x14ac:dyDescent="0.25">
      <c r="A48" s="42"/>
      <c r="B48" s="42"/>
      <c r="C48" s="42"/>
      <c r="D48" s="51"/>
      <c r="E48" s="42"/>
      <c r="F48" s="42"/>
      <c r="G48" s="54">
        <f>SUM(F42:F47)</f>
        <v>0</v>
      </c>
    </row>
    <row r="49" spans="1:7" ht="17.25" x14ac:dyDescent="0.25">
      <c r="A49" s="1">
        <v>9</v>
      </c>
      <c r="B49" s="2" t="s">
        <v>123</v>
      </c>
      <c r="C49" s="3"/>
      <c r="D49" s="4"/>
      <c r="E49" s="5"/>
      <c r="F49" s="5"/>
      <c r="G49" s="6"/>
    </row>
    <row r="50" spans="1:7" ht="34.5" x14ac:dyDescent="0.3">
      <c r="A50" s="72">
        <f>A49+0.01</f>
        <v>9.01</v>
      </c>
      <c r="B50" s="76" t="s">
        <v>41</v>
      </c>
      <c r="C50" s="77">
        <v>119.68</v>
      </c>
      <c r="D50" s="78" t="s">
        <v>1</v>
      </c>
      <c r="E50" s="79"/>
      <c r="F50" s="79">
        <f>E50*C50</f>
        <v>0</v>
      </c>
      <c r="G50" s="80"/>
    </row>
    <row r="51" spans="1:7" ht="15.75" x14ac:dyDescent="0.25">
      <c r="A51" s="42"/>
      <c r="B51" s="42"/>
      <c r="C51" s="42"/>
      <c r="D51" s="51"/>
      <c r="E51" s="42"/>
      <c r="F51" s="42"/>
      <c r="G51" s="54">
        <f>F50</f>
        <v>0</v>
      </c>
    </row>
    <row r="52" spans="1:7" ht="17.25" x14ac:dyDescent="0.25">
      <c r="A52" s="1">
        <v>10</v>
      </c>
      <c r="B52" s="2" t="s">
        <v>45</v>
      </c>
      <c r="C52" s="3"/>
      <c r="D52" s="4"/>
      <c r="E52" s="5"/>
      <c r="F52" s="5"/>
      <c r="G52" s="6"/>
    </row>
    <row r="53" spans="1:7" ht="17.25" x14ac:dyDescent="0.3">
      <c r="A53" s="72">
        <f>A52+0.01</f>
        <v>10.01</v>
      </c>
      <c r="B53" s="76" t="s">
        <v>42</v>
      </c>
      <c r="C53" s="77">
        <v>39.5</v>
      </c>
      <c r="D53" s="78" t="s">
        <v>1</v>
      </c>
      <c r="E53" s="79"/>
      <c r="F53" s="79">
        <f>E53*C53</f>
        <v>0</v>
      </c>
      <c r="G53" s="80"/>
    </row>
    <row r="54" spans="1:7" ht="34.5" x14ac:dyDescent="0.3">
      <c r="A54" s="72">
        <v>6.02</v>
      </c>
      <c r="B54" s="76" t="s">
        <v>43</v>
      </c>
      <c r="C54" s="77">
        <v>37</v>
      </c>
      <c r="D54" s="78" t="s">
        <v>44</v>
      </c>
      <c r="E54" s="79"/>
      <c r="F54" s="79">
        <f>E54*C54</f>
        <v>0</v>
      </c>
      <c r="G54" s="80"/>
    </row>
    <row r="55" spans="1:7" ht="34.5" x14ac:dyDescent="0.3">
      <c r="A55" s="72">
        <v>6.03</v>
      </c>
      <c r="B55" s="76" t="s">
        <v>89</v>
      </c>
      <c r="C55" s="77">
        <v>44.2</v>
      </c>
      <c r="D55" s="78" t="s">
        <v>1</v>
      </c>
      <c r="E55" s="79"/>
      <c r="F55" s="79">
        <f>E55*C55</f>
        <v>0</v>
      </c>
      <c r="G55" s="80"/>
    </row>
    <row r="56" spans="1:7" ht="15.75" x14ac:dyDescent="0.25">
      <c r="A56" s="42"/>
      <c r="B56" s="42"/>
      <c r="C56" s="42"/>
      <c r="D56" s="51"/>
      <c r="E56" s="42"/>
      <c r="F56" s="42"/>
      <c r="G56" s="54">
        <f>SUM(F53:F55)</f>
        <v>0</v>
      </c>
    </row>
    <row r="57" spans="1:7" ht="17.25" x14ac:dyDescent="0.25">
      <c r="A57" s="1">
        <v>11</v>
      </c>
      <c r="B57" s="2" t="s">
        <v>48</v>
      </c>
      <c r="C57" s="3"/>
      <c r="D57" s="4"/>
      <c r="E57" s="5"/>
      <c r="F57" s="5"/>
      <c r="G57" s="6"/>
    </row>
    <row r="58" spans="1:7" ht="34.5" x14ac:dyDescent="0.3">
      <c r="A58" s="72">
        <f>A57+0.01</f>
        <v>11.01</v>
      </c>
      <c r="B58" s="76" t="s">
        <v>90</v>
      </c>
      <c r="C58" s="77">
        <v>109</v>
      </c>
      <c r="D58" s="78" t="s">
        <v>1</v>
      </c>
      <c r="E58" s="79"/>
      <c r="F58" s="79">
        <f>E58*C58</f>
        <v>0</v>
      </c>
      <c r="G58" s="80"/>
    </row>
    <row r="59" spans="1:7" ht="34.5" x14ac:dyDescent="0.3">
      <c r="A59" s="72">
        <f t="shared" ref="A59:A62" si="7">A58+0.01</f>
        <v>11.02</v>
      </c>
      <c r="B59" s="76" t="s">
        <v>91</v>
      </c>
      <c r="C59" s="77">
        <v>35.119999999999997</v>
      </c>
      <c r="D59" s="78" t="s">
        <v>1</v>
      </c>
      <c r="E59" s="79"/>
      <c r="F59" s="79">
        <f>E59*C59</f>
        <v>0</v>
      </c>
      <c r="G59" s="80"/>
    </row>
    <row r="60" spans="1:7" ht="51.75" x14ac:dyDescent="0.3">
      <c r="A60" s="72">
        <f t="shared" si="7"/>
        <v>11.03</v>
      </c>
      <c r="B60" s="76" t="s">
        <v>92</v>
      </c>
      <c r="C60" s="77">
        <v>115.6</v>
      </c>
      <c r="D60" s="78" t="s">
        <v>1</v>
      </c>
      <c r="E60" s="79"/>
      <c r="F60" s="79">
        <f t="shared" ref="F60:F62" si="8">E60*C60</f>
        <v>0</v>
      </c>
      <c r="G60" s="80"/>
    </row>
    <row r="61" spans="1:7" ht="17.25" x14ac:dyDescent="0.3">
      <c r="A61" s="72">
        <f t="shared" si="7"/>
        <v>11.04</v>
      </c>
      <c r="B61" s="76" t="s">
        <v>46</v>
      </c>
      <c r="C61" s="77">
        <v>50</v>
      </c>
      <c r="D61" s="78" t="s">
        <v>44</v>
      </c>
      <c r="E61" s="79"/>
      <c r="F61" s="79">
        <f t="shared" si="8"/>
        <v>0</v>
      </c>
      <c r="G61" s="80"/>
    </row>
    <row r="62" spans="1:7" ht="17.25" x14ac:dyDescent="0.3">
      <c r="A62" s="72">
        <f t="shared" si="7"/>
        <v>11.049999999999999</v>
      </c>
      <c r="B62" s="76" t="s">
        <v>47</v>
      </c>
      <c r="C62" s="77">
        <v>40</v>
      </c>
      <c r="D62" s="78" t="s">
        <v>44</v>
      </c>
      <c r="E62" s="79"/>
      <c r="F62" s="79">
        <f t="shared" si="8"/>
        <v>0</v>
      </c>
      <c r="G62" s="80"/>
    </row>
    <row r="63" spans="1:7" ht="15.75" x14ac:dyDescent="0.25">
      <c r="A63" s="42"/>
      <c r="B63" s="42"/>
      <c r="C63" s="42"/>
      <c r="D63" s="51"/>
      <c r="E63" s="42"/>
      <c r="F63" s="42"/>
      <c r="G63" s="54">
        <f>SUM(F58:F62)</f>
        <v>0</v>
      </c>
    </row>
    <row r="64" spans="1:7" ht="17.25" x14ac:dyDescent="0.25">
      <c r="A64" s="1">
        <v>12</v>
      </c>
      <c r="B64" s="2" t="s">
        <v>93</v>
      </c>
      <c r="C64" s="3"/>
      <c r="D64" s="4"/>
      <c r="E64" s="5"/>
      <c r="F64" s="5"/>
      <c r="G64" s="6"/>
    </row>
    <row r="65" spans="1:7" ht="34.5" x14ac:dyDescent="0.3">
      <c r="A65" s="72">
        <f>A64+0.01</f>
        <v>12.01</v>
      </c>
      <c r="B65" s="76" t="s">
        <v>94</v>
      </c>
      <c r="C65" s="77">
        <v>34.799999999999997</v>
      </c>
      <c r="D65" s="78" t="s">
        <v>1</v>
      </c>
      <c r="E65" s="79"/>
      <c r="F65" s="79">
        <f t="shared" ref="F65:F66" si="9">E65*C65</f>
        <v>0</v>
      </c>
      <c r="G65" s="80"/>
    </row>
    <row r="66" spans="1:7" ht="34.5" x14ac:dyDescent="0.3">
      <c r="A66" s="72">
        <f>A65+0.01</f>
        <v>12.02</v>
      </c>
      <c r="B66" s="76" t="s">
        <v>95</v>
      </c>
      <c r="C66" s="77">
        <v>35.6</v>
      </c>
      <c r="D66" s="78" t="s">
        <v>44</v>
      </c>
      <c r="E66" s="79"/>
      <c r="F66" s="79">
        <f t="shared" si="9"/>
        <v>0</v>
      </c>
      <c r="G66" s="80"/>
    </row>
    <row r="67" spans="1:7" ht="15.75" x14ac:dyDescent="0.25">
      <c r="A67" s="42"/>
      <c r="B67" s="42"/>
      <c r="C67" s="42"/>
      <c r="D67" s="51"/>
      <c r="E67" s="42"/>
      <c r="F67" s="42"/>
      <c r="G67" s="54">
        <f>SUM(F65:F66)</f>
        <v>0</v>
      </c>
    </row>
    <row r="68" spans="1:7" ht="17.25" x14ac:dyDescent="0.25">
      <c r="A68" s="1">
        <v>13</v>
      </c>
      <c r="B68" s="2" t="s">
        <v>18</v>
      </c>
      <c r="C68" s="3"/>
      <c r="D68" s="4"/>
      <c r="E68" s="5"/>
      <c r="F68" s="5"/>
      <c r="G68" s="6"/>
    </row>
    <row r="69" spans="1:7" ht="51.75" x14ac:dyDescent="0.3">
      <c r="A69" s="72">
        <f>A68+0.01</f>
        <v>13.01</v>
      </c>
      <c r="B69" s="76" t="s">
        <v>96</v>
      </c>
      <c r="C69" s="77">
        <v>228.4</v>
      </c>
      <c r="D69" s="78" t="s">
        <v>1</v>
      </c>
      <c r="E69" s="79"/>
      <c r="F69" s="79">
        <f>E69*C69</f>
        <v>0</v>
      </c>
      <c r="G69" s="80"/>
    </row>
    <row r="70" spans="1:7" ht="34.5" x14ac:dyDescent="0.3">
      <c r="A70" s="72">
        <f>A69+0.01</f>
        <v>13.02</v>
      </c>
      <c r="B70" s="76" t="s">
        <v>97</v>
      </c>
      <c r="C70" s="77">
        <v>35.6</v>
      </c>
      <c r="D70" s="78" t="s">
        <v>1</v>
      </c>
      <c r="E70" s="79"/>
      <c r="F70" s="79">
        <f>E70*C70</f>
        <v>0</v>
      </c>
      <c r="G70" s="80"/>
    </row>
    <row r="71" spans="1:7" ht="15.75" x14ac:dyDescent="0.25">
      <c r="A71" s="42"/>
      <c r="B71" s="42"/>
      <c r="C71" s="42"/>
      <c r="D71" s="51"/>
      <c r="E71" s="42"/>
      <c r="F71" s="42"/>
      <c r="G71" s="54">
        <f>SUM(F69:F70)</f>
        <v>0</v>
      </c>
    </row>
    <row r="72" spans="1:7" ht="17.25" x14ac:dyDescent="0.25">
      <c r="A72" s="1">
        <v>14</v>
      </c>
      <c r="B72" s="2" t="s">
        <v>61</v>
      </c>
      <c r="C72" s="3"/>
      <c r="D72" s="4"/>
      <c r="E72" s="5"/>
      <c r="F72" s="5"/>
      <c r="G72" s="6"/>
    </row>
    <row r="73" spans="1:7" ht="34.5" x14ac:dyDescent="0.3">
      <c r="A73" s="72">
        <f>A72+0.01</f>
        <v>14.01</v>
      </c>
      <c r="B73" s="76" t="s">
        <v>98</v>
      </c>
      <c r="C73" s="77">
        <v>3</v>
      </c>
      <c r="D73" s="78" t="s">
        <v>49</v>
      </c>
      <c r="E73" s="79"/>
      <c r="F73" s="79">
        <f t="shared" ref="F73" si="10">E73*C73</f>
        <v>0</v>
      </c>
      <c r="G73" s="80"/>
    </row>
    <row r="74" spans="1:7" ht="15.75" x14ac:dyDescent="0.25">
      <c r="A74" s="42"/>
      <c r="B74" s="42"/>
      <c r="C74" s="42"/>
      <c r="D74" s="51"/>
      <c r="E74" s="42"/>
      <c r="F74" s="42"/>
      <c r="G74" s="54">
        <f>F73</f>
        <v>0</v>
      </c>
    </row>
    <row r="75" spans="1:7" ht="17.25" x14ac:dyDescent="0.25">
      <c r="A75" s="1">
        <v>15</v>
      </c>
      <c r="B75" s="2" t="s">
        <v>62</v>
      </c>
      <c r="C75" s="3"/>
      <c r="D75" s="4"/>
      <c r="E75" s="5"/>
      <c r="F75" s="5"/>
      <c r="G75" s="6"/>
    </row>
    <row r="76" spans="1:7" ht="34.5" x14ac:dyDescent="0.3">
      <c r="A76" s="72">
        <f>A75+0.01</f>
        <v>15.01</v>
      </c>
      <c r="B76" s="76" t="s">
        <v>50</v>
      </c>
      <c r="C76" s="77">
        <v>6</v>
      </c>
      <c r="D76" s="78" t="s">
        <v>49</v>
      </c>
      <c r="E76" s="79"/>
      <c r="F76" s="79">
        <f>E76*C76</f>
        <v>0</v>
      </c>
      <c r="G76" s="80"/>
    </row>
    <row r="77" spans="1:7" ht="15.75" x14ac:dyDescent="0.25">
      <c r="A77" s="42"/>
      <c r="B77" s="42"/>
      <c r="C77" s="42"/>
      <c r="D77" s="51"/>
      <c r="E77" s="42"/>
      <c r="F77" s="42"/>
      <c r="G77" s="54">
        <f>F76</f>
        <v>0</v>
      </c>
    </row>
    <row r="78" spans="1:7" ht="17.25" x14ac:dyDescent="0.25">
      <c r="A78" s="1">
        <v>16</v>
      </c>
      <c r="B78" s="2" t="s">
        <v>99</v>
      </c>
      <c r="C78" s="3"/>
      <c r="D78" s="4"/>
      <c r="E78" s="5"/>
      <c r="F78" s="5"/>
      <c r="G78" s="6"/>
    </row>
    <row r="79" spans="1:7" ht="17.25" x14ac:dyDescent="0.25">
      <c r="A79" s="21"/>
      <c r="B79" s="62" t="s">
        <v>51</v>
      </c>
      <c r="C79" s="63"/>
      <c r="D79" s="63"/>
      <c r="E79" s="63"/>
      <c r="F79" s="63"/>
      <c r="G79" s="64"/>
    </row>
    <row r="80" spans="1:7" ht="34.5" x14ac:dyDescent="0.3">
      <c r="A80" s="72">
        <v>16.010000000000002</v>
      </c>
      <c r="B80" s="76" t="s">
        <v>100</v>
      </c>
      <c r="C80" s="77">
        <v>3</v>
      </c>
      <c r="D80" s="78" t="s">
        <v>52</v>
      </c>
      <c r="E80" s="79"/>
      <c r="F80" s="79">
        <f>E80*C80</f>
        <v>0</v>
      </c>
      <c r="G80" s="80"/>
    </row>
    <row r="81" spans="1:7" ht="17.25" x14ac:dyDescent="0.25">
      <c r="A81" s="21"/>
      <c r="B81" s="62" t="s">
        <v>101</v>
      </c>
      <c r="C81" s="63"/>
      <c r="D81" s="63"/>
      <c r="E81" s="63"/>
      <c r="F81" s="63"/>
      <c r="G81" s="64"/>
    </row>
    <row r="82" spans="1:7" ht="34.5" x14ac:dyDescent="0.3">
      <c r="A82" s="72">
        <v>18.02</v>
      </c>
      <c r="B82" s="76" t="s">
        <v>53</v>
      </c>
      <c r="C82" s="77">
        <v>369.28</v>
      </c>
      <c r="D82" s="78" t="s">
        <v>54</v>
      </c>
      <c r="E82" s="79"/>
      <c r="F82" s="79">
        <f t="shared" ref="F82:F90" si="11">E82*C82</f>
        <v>0</v>
      </c>
      <c r="G82" s="80"/>
    </row>
    <row r="83" spans="1:7" ht="17.25" x14ac:dyDescent="0.25">
      <c r="A83" s="21"/>
      <c r="B83" s="81" t="s">
        <v>102</v>
      </c>
      <c r="C83" s="44"/>
      <c r="D83" s="57"/>
      <c r="E83" s="41"/>
      <c r="F83" s="41"/>
      <c r="G83" s="58"/>
    </row>
    <row r="84" spans="1:7" ht="17.25" x14ac:dyDescent="0.3">
      <c r="A84" s="72">
        <v>18.03</v>
      </c>
      <c r="B84" s="76" t="s">
        <v>55</v>
      </c>
      <c r="C84" s="77">
        <v>4</v>
      </c>
      <c r="D84" s="78" t="s">
        <v>52</v>
      </c>
      <c r="E84" s="79"/>
      <c r="F84" s="79">
        <f t="shared" si="11"/>
        <v>0</v>
      </c>
      <c r="G84" s="80"/>
    </row>
    <row r="85" spans="1:7" ht="17.25" x14ac:dyDescent="0.3">
      <c r="A85" s="72">
        <v>18.04</v>
      </c>
      <c r="B85" s="76" t="s">
        <v>56</v>
      </c>
      <c r="C85" s="77">
        <v>4</v>
      </c>
      <c r="D85" s="78" t="s">
        <v>52</v>
      </c>
      <c r="E85" s="79"/>
      <c r="F85" s="79">
        <f t="shared" si="11"/>
        <v>0</v>
      </c>
      <c r="G85" s="80"/>
    </row>
    <row r="86" spans="1:7" ht="17.25" x14ac:dyDescent="0.3">
      <c r="A86" s="72">
        <v>18.05</v>
      </c>
      <c r="B86" s="76" t="s">
        <v>57</v>
      </c>
      <c r="C86" s="77">
        <v>4</v>
      </c>
      <c r="D86" s="78" t="s">
        <v>49</v>
      </c>
      <c r="E86" s="79"/>
      <c r="F86" s="79">
        <f t="shared" si="11"/>
        <v>0</v>
      </c>
      <c r="G86" s="80"/>
    </row>
    <row r="87" spans="1:7" ht="17.25" x14ac:dyDescent="0.3">
      <c r="A87" s="72">
        <v>18.059999999999999</v>
      </c>
      <c r="B87" s="76" t="s">
        <v>58</v>
      </c>
      <c r="C87" s="77">
        <v>8</v>
      </c>
      <c r="D87" s="78" t="s">
        <v>52</v>
      </c>
      <c r="E87" s="79"/>
      <c r="F87" s="79">
        <f t="shared" si="11"/>
        <v>0</v>
      </c>
      <c r="G87" s="80"/>
    </row>
    <row r="88" spans="1:7" ht="17.25" x14ac:dyDescent="0.25">
      <c r="A88" s="21"/>
      <c r="B88" s="62" t="s">
        <v>103</v>
      </c>
      <c r="C88" s="63"/>
      <c r="D88" s="63"/>
      <c r="E88" s="63"/>
      <c r="F88" s="63"/>
      <c r="G88" s="64"/>
    </row>
    <row r="89" spans="1:7" ht="17.25" x14ac:dyDescent="0.3">
      <c r="A89" s="72">
        <v>18.07</v>
      </c>
      <c r="B89" s="76" t="s">
        <v>59</v>
      </c>
      <c r="C89" s="77">
        <v>4</v>
      </c>
      <c r="D89" s="78" t="s">
        <v>49</v>
      </c>
      <c r="E89" s="79"/>
      <c r="F89" s="79">
        <f t="shared" si="11"/>
        <v>0</v>
      </c>
      <c r="G89" s="80"/>
    </row>
    <row r="90" spans="1:7" ht="17.25" x14ac:dyDescent="0.3">
      <c r="A90" s="72">
        <v>18.079999999999998</v>
      </c>
      <c r="B90" s="76" t="s">
        <v>104</v>
      </c>
      <c r="C90" s="77">
        <v>252</v>
      </c>
      <c r="D90" s="78" t="s">
        <v>54</v>
      </c>
      <c r="E90" s="79"/>
      <c r="F90" s="79">
        <f t="shared" si="11"/>
        <v>0</v>
      </c>
      <c r="G90" s="80"/>
    </row>
    <row r="91" spans="1:7" ht="15.75" x14ac:dyDescent="0.25">
      <c r="A91" s="59"/>
      <c r="B91" s="59"/>
      <c r="C91" s="59"/>
      <c r="D91" s="60"/>
      <c r="E91" s="59"/>
      <c r="F91" s="59"/>
      <c r="G91" s="54">
        <f>SUM(F80:F90)</f>
        <v>0</v>
      </c>
    </row>
    <row r="92" spans="1:7" ht="17.25" x14ac:dyDescent="0.25">
      <c r="A92" s="1">
        <v>19</v>
      </c>
      <c r="B92" s="2" t="s">
        <v>63</v>
      </c>
      <c r="C92" s="3"/>
      <c r="D92" s="4"/>
      <c r="E92" s="5"/>
      <c r="F92" s="5"/>
      <c r="G92" s="6"/>
    </row>
    <row r="93" spans="1:7" ht="34.5" x14ac:dyDescent="0.3">
      <c r="A93" s="72">
        <f>A92+0.01</f>
        <v>19.010000000000002</v>
      </c>
      <c r="B93" s="76" t="s">
        <v>105</v>
      </c>
      <c r="C93" s="77">
        <v>2</v>
      </c>
      <c r="D93" s="78" t="s">
        <v>52</v>
      </c>
      <c r="E93" s="79"/>
      <c r="F93" s="79">
        <f>E93*C93</f>
        <v>0</v>
      </c>
      <c r="G93" s="80"/>
    </row>
    <row r="94" spans="1:7" ht="15.75" x14ac:dyDescent="0.25">
      <c r="A94" s="42"/>
      <c r="B94" s="42"/>
      <c r="C94" s="42"/>
      <c r="D94" s="51"/>
      <c r="E94" s="42"/>
      <c r="F94" s="42"/>
      <c r="G94" s="54">
        <f>F93</f>
        <v>0</v>
      </c>
    </row>
    <row r="95" spans="1:7" ht="17.25" x14ac:dyDescent="0.25">
      <c r="A95" s="1">
        <v>20</v>
      </c>
      <c r="B95" s="2" t="s">
        <v>72</v>
      </c>
      <c r="C95" s="3"/>
      <c r="D95" s="4"/>
      <c r="E95" s="5"/>
      <c r="F95" s="5"/>
      <c r="G95" s="6"/>
    </row>
    <row r="96" spans="1:7" ht="34.5" x14ac:dyDescent="0.3">
      <c r="A96" s="82">
        <f>A95+0.01</f>
        <v>20.010000000000002</v>
      </c>
      <c r="B96" s="83" t="s">
        <v>73</v>
      </c>
      <c r="C96" s="82">
        <v>1</v>
      </c>
      <c r="D96" s="84" t="s">
        <v>52</v>
      </c>
      <c r="E96" s="85"/>
      <c r="F96" s="85">
        <f>E96*C96</f>
        <v>0</v>
      </c>
      <c r="G96" s="88"/>
    </row>
    <row r="97" spans="1:7" ht="34.5" x14ac:dyDescent="0.3">
      <c r="A97" s="82">
        <v>20.02</v>
      </c>
      <c r="B97" s="83" t="s">
        <v>74</v>
      </c>
      <c r="C97" s="82">
        <v>2</v>
      </c>
      <c r="D97" s="84" t="s">
        <v>52</v>
      </c>
      <c r="E97" s="85"/>
      <c r="F97" s="85">
        <f>E97*C97</f>
        <v>0</v>
      </c>
      <c r="G97" s="88"/>
    </row>
    <row r="98" spans="1:7" ht="34.5" x14ac:dyDescent="0.3">
      <c r="A98" s="82">
        <v>20.03</v>
      </c>
      <c r="B98" s="83" t="s">
        <v>106</v>
      </c>
      <c r="C98" s="82">
        <v>1</v>
      </c>
      <c r="D98" s="84" t="s">
        <v>32</v>
      </c>
      <c r="E98" s="85"/>
      <c r="F98" s="85">
        <f t="shared" ref="F98:F111" si="12">E98*C98</f>
        <v>0</v>
      </c>
      <c r="G98" s="88"/>
    </row>
    <row r="99" spans="1:7" ht="34.5" x14ac:dyDescent="0.3">
      <c r="A99" s="82">
        <v>20.04</v>
      </c>
      <c r="B99" s="83" t="s">
        <v>107</v>
      </c>
      <c r="C99" s="82">
        <v>1</v>
      </c>
      <c r="D99" s="84" t="s">
        <v>52</v>
      </c>
      <c r="E99" s="85"/>
      <c r="F99" s="85">
        <f t="shared" si="12"/>
        <v>0</v>
      </c>
      <c r="G99" s="88"/>
    </row>
    <row r="100" spans="1:7" ht="17.25" x14ac:dyDescent="0.3">
      <c r="A100" s="82">
        <v>20.05</v>
      </c>
      <c r="B100" s="83" t="s">
        <v>108</v>
      </c>
      <c r="C100" s="82">
        <v>26.1</v>
      </c>
      <c r="D100" s="84" t="s">
        <v>0</v>
      </c>
      <c r="E100" s="85"/>
      <c r="F100" s="85">
        <f t="shared" si="12"/>
        <v>0</v>
      </c>
      <c r="G100" s="88"/>
    </row>
    <row r="101" spans="1:7" ht="51.75" x14ac:dyDescent="0.3">
      <c r="A101" s="82">
        <v>20.059999999999999</v>
      </c>
      <c r="B101" s="83" t="s">
        <v>109</v>
      </c>
      <c r="C101" s="82">
        <v>25.5</v>
      </c>
      <c r="D101" s="84" t="s">
        <v>0</v>
      </c>
      <c r="E101" s="85"/>
      <c r="F101" s="85">
        <f t="shared" si="12"/>
        <v>0</v>
      </c>
      <c r="G101" s="88"/>
    </row>
    <row r="102" spans="1:7" ht="51.75" x14ac:dyDescent="0.3">
      <c r="A102" s="82">
        <v>20.07</v>
      </c>
      <c r="B102" s="83" t="s">
        <v>110</v>
      </c>
      <c r="C102" s="82">
        <v>60</v>
      </c>
      <c r="D102" s="84" t="s">
        <v>44</v>
      </c>
      <c r="E102" s="85"/>
      <c r="F102" s="85">
        <f t="shared" si="12"/>
        <v>0</v>
      </c>
      <c r="G102" s="88"/>
    </row>
    <row r="103" spans="1:7" ht="69" x14ac:dyDescent="0.3">
      <c r="A103" s="82">
        <v>20.079999999999998</v>
      </c>
      <c r="B103" s="83" t="s">
        <v>111</v>
      </c>
      <c r="C103" s="82">
        <v>1</v>
      </c>
      <c r="D103" s="84" t="s">
        <v>32</v>
      </c>
      <c r="E103" s="85"/>
      <c r="F103" s="85">
        <f t="shared" si="12"/>
        <v>0</v>
      </c>
      <c r="G103" s="88"/>
    </row>
    <row r="104" spans="1:7" ht="34.5" x14ac:dyDescent="0.3">
      <c r="A104" s="82">
        <v>20.09</v>
      </c>
      <c r="B104" s="83" t="s">
        <v>36</v>
      </c>
      <c r="C104" s="82">
        <v>6.12</v>
      </c>
      <c r="D104" s="84" t="s">
        <v>0</v>
      </c>
      <c r="E104" s="85"/>
      <c r="F104" s="85">
        <f t="shared" si="12"/>
        <v>0</v>
      </c>
      <c r="G104" s="88"/>
    </row>
    <row r="105" spans="1:7" ht="51.75" x14ac:dyDescent="0.3">
      <c r="A105" s="82">
        <v>20.100000000000001</v>
      </c>
      <c r="B105" s="83" t="s">
        <v>112</v>
      </c>
      <c r="C105" s="82">
        <v>57.12</v>
      </c>
      <c r="D105" s="84" t="s">
        <v>1</v>
      </c>
      <c r="E105" s="85"/>
      <c r="F105" s="85">
        <f t="shared" si="12"/>
        <v>0</v>
      </c>
      <c r="G105" s="88"/>
    </row>
    <row r="106" spans="1:7" ht="51.75" x14ac:dyDescent="0.3">
      <c r="A106" s="82">
        <v>20.11</v>
      </c>
      <c r="B106" s="83" t="s">
        <v>113</v>
      </c>
      <c r="C106" s="82">
        <v>40.799999999999997</v>
      </c>
      <c r="D106" s="84" t="s">
        <v>44</v>
      </c>
      <c r="E106" s="85"/>
      <c r="F106" s="85">
        <f t="shared" si="12"/>
        <v>0</v>
      </c>
      <c r="G106" s="88"/>
    </row>
    <row r="107" spans="1:7" ht="34.5" x14ac:dyDescent="0.3">
      <c r="A107" s="82">
        <v>20.11</v>
      </c>
      <c r="B107" s="83" t="s">
        <v>75</v>
      </c>
      <c r="C107" s="82">
        <v>2</v>
      </c>
      <c r="D107" s="84" t="s">
        <v>76</v>
      </c>
      <c r="E107" s="85"/>
      <c r="F107" s="85">
        <f t="shared" si="12"/>
        <v>0</v>
      </c>
      <c r="G107" s="88"/>
    </row>
    <row r="108" spans="1:7" ht="34.5" x14ac:dyDescent="0.3">
      <c r="A108" s="82">
        <v>20.12</v>
      </c>
      <c r="B108" s="83" t="s">
        <v>114</v>
      </c>
      <c r="C108" s="82">
        <v>1</v>
      </c>
      <c r="D108" s="84" t="s">
        <v>76</v>
      </c>
      <c r="E108" s="85"/>
      <c r="F108" s="85">
        <f t="shared" si="12"/>
        <v>0</v>
      </c>
      <c r="G108" s="88"/>
    </row>
    <row r="109" spans="1:7" ht="17.25" x14ac:dyDescent="0.3">
      <c r="A109" s="82">
        <v>20.13</v>
      </c>
      <c r="B109" s="83" t="s">
        <v>77</v>
      </c>
      <c r="C109" s="82">
        <v>1</v>
      </c>
      <c r="D109" s="84" t="s">
        <v>32</v>
      </c>
      <c r="E109" s="85"/>
      <c r="F109" s="85">
        <f t="shared" si="12"/>
        <v>0</v>
      </c>
      <c r="G109" s="89"/>
    </row>
    <row r="110" spans="1:7" ht="51.75" x14ac:dyDescent="0.25">
      <c r="A110" s="82">
        <v>20.14</v>
      </c>
      <c r="B110" s="90" t="s">
        <v>115</v>
      </c>
      <c r="C110" s="91">
        <v>20</v>
      </c>
      <c r="D110" s="84" t="s">
        <v>2</v>
      </c>
      <c r="E110" s="92"/>
      <c r="F110" s="85">
        <f t="shared" si="12"/>
        <v>0</v>
      </c>
      <c r="G110" s="89"/>
    </row>
    <row r="111" spans="1:7" ht="34.5" x14ac:dyDescent="0.25">
      <c r="A111" s="82">
        <v>20.149999999999999</v>
      </c>
      <c r="B111" s="90" t="s">
        <v>78</v>
      </c>
      <c r="C111" s="82">
        <v>20</v>
      </c>
      <c r="D111" s="84" t="s">
        <v>79</v>
      </c>
      <c r="E111" s="93"/>
      <c r="F111" s="85">
        <f t="shared" si="12"/>
        <v>0</v>
      </c>
      <c r="G111" s="94"/>
    </row>
    <row r="112" spans="1:7" ht="17.25" x14ac:dyDescent="0.3">
      <c r="A112" s="82">
        <v>20.16</v>
      </c>
      <c r="B112" s="83" t="s">
        <v>80</v>
      </c>
      <c r="C112" s="82">
        <v>8.6</v>
      </c>
      <c r="D112" s="84" t="s">
        <v>0</v>
      </c>
      <c r="E112" s="85"/>
      <c r="F112" s="85">
        <f>E112*C112</f>
        <v>0</v>
      </c>
      <c r="G112" s="89"/>
    </row>
    <row r="113" spans="1:7" ht="51.75" x14ac:dyDescent="0.3">
      <c r="A113" s="82">
        <v>20.170000000000002</v>
      </c>
      <c r="B113" s="83" t="s">
        <v>116</v>
      </c>
      <c r="C113" s="82">
        <v>4</v>
      </c>
      <c r="D113" s="84" t="s">
        <v>76</v>
      </c>
      <c r="E113" s="85"/>
      <c r="F113" s="85">
        <f>E113*C113</f>
        <v>0</v>
      </c>
      <c r="G113" s="89"/>
    </row>
    <row r="114" spans="1:7" ht="51.75" x14ac:dyDescent="0.25">
      <c r="A114" s="82">
        <v>20.18</v>
      </c>
      <c r="B114" s="90" t="s">
        <v>117</v>
      </c>
      <c r="C114" s="82">
        <v>2</v>
      </c>
      <c r="D114" s="84" t="s">
        <v>76</v>
      </c>
      <c r="E114" s="93"/>
      <c r="F114" s="85">
        <f>E114*C114</f>
        <v>0</v>
      </c>
      <c r="G114" s="87"/>
    </row>
    <row r="115" spans="1:7" ht="34.5" x14ac:dyDescent="0.3">
      <c r="A115" s="82">
        <v>20.190000000000001</v>
      </c>
      <c r="B115" s="83" t="s">
        <v>119</v>
      </c>
      <c r="C115" s="82">
        <v>1</v>
      </c>
      <c r="D115" s="84" t="s">
        <v>49</v>
      </c>
      <c r="E115" s="85"/>
      <c r="F115" s="85">
        <f t="shared" ref="F115:F116" si="13">E115*C115</f>
        <v>0</v>
      </c>
      <c r="G115" s="88"/>
    </row>
    <row r="116" spans="1:7" ht="17.25" x14ac:dyDescent="0.3">
      <c r="A116" s="82">
        <v>20.2</v>
      </c>
      <c r="B116" s="83" t="s">
        <v>120</v>
      </c>
      <c r="C116" s="82">
        <v>1</v>
      </c>
      <c r="D116" s="84" t="s">
        <v>52</v>
      </c>
      <c r="E116" s="85"/>
      <c r="F116" s="85">
        <f t="shared" si="13"/>
        <v>0</v>
      </c>
      <c r="G116" s="88"/>
    </row>
    <row r="117" spans="1:7" ht="15.75" x14ac:dyDescent="0.25">
      <c r="A117" s="97"/>
      <c r="B117" s="97"/>
      <c r="C117" s="97"/>
      <c r="D117" s="98"/>
      <c r="E117" s="97"/>
      <c r="F117" s="97"/>
      <c r="G117" s="99">
        <f>SUM(F96:F116)</f>
        <v>0</v>
      </c>
    </row>
    <row r="118" spans="1:7" ht="15.75" x14ac:dyDescent="0.25">
      <c r="A118" s="59"/>
      <c r="B118" s="59"/>
      <c r="C118" s="59"/>
      <c r="D118" s="60"/>
      <c r="E118" s="59"/>
      <c r="F118" s="59"/>
      <c r="G118" s="61"/>
    </row>
    <row r="119" spans="1:7" ht="15.75" x14ac:dyDescent="0.25">
      <c r="A119" s="59"/>
      <c r="B119" s="59"/>
      <c r="C119" s="59"/>
      <c r="D119" s="60"/>
      <c r="E119" s="106" t="s">
        <v>60</v>
      </c>
      <c r="F119" s="107"/>
      <c r="G119" s="100">
        <f>SUM(G31:G117)</f>
        <v>0</v>
      </c>
    </row>
    <row r="120" spans="1:7" ht="15.75" x14ac:dyDescent="0.25">
      <c r="A120" s="59"/>
      <c r="B120" s="59"/>
      <c r="C120" s="59"/>
      <c r="D120" s="60"/>
      <c r="E120" s="59"/>
      <c r="F120" s="59"/>
      <c r="G120" s="61"/>
    </row>
    <row r="121" spans="1:7" ht="17.25" x14ac:dyDescent="0.25">
      <c r="A121" s="35"/>
      <c r="B121" s="35"/>
      <c r="C121" s="35"/>
      <c r="D121" s="35"/>
      <c r="E121" s="34"/>
      <c r="F121" s="34"/>
      <c r="G121" s="34"/>
    </row>
    <row r="122" spans="1:7" ht="18" thickBot="1" x14ac:dyDescent="0.3">
      <c r="A122" s="95"/>
      <c r="B122" s="108" t="s">
        <v>22</v>
      </c>
      <c r="C122" s="109"/>
      <c r="D122" s="109"/>
      <c r="E122" s="109"/>
      <c r="F122" s="110"/>
      <c r="G122" s="96">
        <f>G27+G119</f>
        <v>0</v>
      </c>
    </row>
    <row r="124" spans="1:7" ht="17.25" x14ac:dyDescent="0.25">
      <c r="A124" s="1">
        <v>22</v>
      </c>
      <c r="B124" s="2" t="s">
        <v>3</v>
      </c>
      <c r="C124" s="3"/>
      <c r="D124" s="4"/>
      <c r="E124" s="5"/>
      <c r="F124" s="5"/>
      <c r="G124" s="6"/>
    </row>
    <row r="125" spans="1:7" ht="17.25" x14ac:dyDescent="0.3">
      <c r="A125" s="7">
        <f>A124+0.01</f>
        <v>22.01</v>
      </c>
      <c r="B125" s="8" t="s">
        <v>118</v>
      </c>
      <c r="C125" s="9">
        <v>10</v>
      </c>
      <c r="D125" s="10" t="s">
        <v>4</v>
      </c>
      <c r="E125" s="11">
        <f>G122</f>
        <v>0</v>
      </c>
      <c r="F125" s="12">
        <f>(C125/100)*E125</f>
        <v>0</v>
      </c>
      <c r="G125" s="13"/>
    </row>
    <row r="126" spans="1:7" ht="17.25" x14ac:dyDescent="0.3">
      <c r="A126" s="14">
        <f t="shared" ref="A126:A130" si="14">A125+0.01</f>
        <v>22.020000000000003</v>
      </c>
      <c r="B126" s="15" t="s">
        <v>5</v>
      </c>
      <c r="C126" s="16">
        <v>3</v>
      </c>
      <c r="D126" s="17" t="s">
        <v>4</v>
      </c>
      <c r="E126" s="11">
        <f>G122</f>
        <v>0</v>
      </c>
      <c r="F126" s="19">
        <f t="shared" ref="F126:F130" si="15">(C126/100)*E126</f>
        <v>0</v>
      </c>
      <c r="G126" s="20"/>
    </row>
    <row r="127" spans="1:7" ht="17.25" x14ac:dyDescent="0.3">
      <c r="A127" s="14">
        <f t="shared" si="14"/>
        <v>22.030000000000005</v>
      </c>
      <c r="B127" s="15" t="s">
        <v>6</v>
      </c>
      <c r="C127" s="16">
        <v>3</v>
      </c>
      <c r="D127" s="17" t="s">
        <v>4</v>
      </c>
      <c r="E127" s="11">
        <f>G122</f>
        <v>0</v>
      </c>
      <c r="F127" s="19">
        <f t="shared" si="15"/>
        <v>0</v>
      </c>
      <c r="G127" s="20"/>
    </row>
    <row r="128" spans="1:7" ht="17.25" x14ac:dyDescent="0.3">
      <c r="A128" s="14">
        <f t="shared" si="14"/>
        <v>22.040000000000006</v>
      </c>
      <c r="B128" s="15" t="s">
        <v>7</v>
      </c>
      <c r="C128" s="16">
        <v>1</v>
      </c>
      <c r="D128" s="17" t="s">
        <v>4</v>
      </c>
      <c r="E128" s="11">
        <f>G122</f>
        <v>0</v>
      </c>
      <c r="F128" s="19">
        <f t="shared" si="15"/>
        <v>0</v>
      </c>
      <c r="G128" s="20"/>
    </row>
    <row r="129" spans="1:7" ht="17.25" x14ac:dyDescent="0.3">
      <c r="A129" s="14">
        <f t="shared" si="14"/>
        <v>22.050000000000008</v>
      </c>
      <c r="B129" s="15" t="s">
        <v>8</v>
      </c>
      <c r="C129" s="16">
        <v>2</v>
      </c>
      <c r="D129" s="17" t="s">
        <v>4</v>
      </c>
      <c r="E129" s="11">
        <f>G122</f>
        <v>0</v>
      </c>
      <c r="F129" s="19">
        <f t="shared" si="15"/>
        <v>0</v>
      </c>
      <c r="G129" s="20"/>
    </row>
    <row r="130" spans="1:7" ht="17.25" x14ac:dyDescent="0.3">
      <c r="A130" s="21">
        <f t="shared" si="14"/>
        <v>22.060000000000009</v>
      </c>
      <c r="B130" s="15" t="s">
        <v>9</v>
      </c>
      <c r="C130" s="16">
        <v>0.1</v>
      </c>
      <c r="D130" s="17" t="s">
        <v>4</v>
      </c>
      <c r="E130" s="11">
        <f>G122</f>
        <v>0</v>
      </c>
      <c r="F130" s="22">
        <f t="shared" si="15"/>
        <v>0</v>
      </c>
      <c r="G130" s="20"/>
    </row>
    <row r="131" spans="1:7" ht="18" thickBot="1" x14ac:dyDescent="0.35">
      <c r="A131" s="23"/>
      <c r="B131" s="24"/>
      <c r="C131" s="25"/>
      <c r="D131" s="26"/>
      <c r="E131" s="27"/>
      <c r="F131" s="28"/>
      <c r="G131" s="29"/>
    </row>
    <row r="132" spans="1:7" ht="18" thickBot="1" x14ac:dyDescent="0.3">
      <c r="A132" s="30"/>
      <c r="B132" s="111" t="s">
        <v>23</v>
      </c>
      <c r="C132" s="112"/>
      <c r="D132" s="112"/>
      <c r="E132" s="112"/>
      <c r="F132" s="113"/>
      <c r="G132" s="31">
        <f>SUM(F125:F130)</f>
        <v>0</v>
      </c>
    </row>
    <row r="133" spans="1:7" ht="17.25" x14ac:dyDescent="0.3">
      <c r="A133" s="23"/>
      <c r="B133" s="24"/>
      <c r="C133" s="25"/>
      <c r="D133" s="26"/>
      <c r="E133" s="27"/>
      <c r="F133" s="28"/>
      <c r="G133" s="29"/>
    </row>
    <row r="134" spans="1:7" ht="17.25" x14ac:dyDescent="0.3">
      <c r="A134" s="23"/>
      <c r="B134" s="24"/>
      <c r="C134" s="25"/>
      <c r="D134" s="26"/>
      <c r="E134" s="27"/>
      <c r="F134" s="28"/>
      <c r="G134" s="29"/>
    </row>
    <row r="135" spans="1:7" ht="17.25" x14ac:dyDescent="0.25">
      <c r="A135" s="32"/>
      <c r="B135" s="101" t="s">
        <v>24</v>
      </c>
      <c r="C135" s="102"/>
      <c r="D135" s="102"/>
      <c r="E135" s="102"/>
      <c r="F135" s="103"/>
      <c r="G135" s="33">
        <f>G122+G132</f>
        <v>0</v>
      </c>
    </row>
    <row r="136" spans="1:7" ht="17.25" x14ac:dyDescent="0.25">
      <c r="A136" s="21"/>
      <c r="B136" s="114" t="s">
        <v>10</v>
      </c>
      <c r="C136" s="115"/>
      <c r="D136" s="115"/>
      <c r="E136" s="115"/>
      <c r="F136" s="116"/>
      <c r="G136" s="33">
        <f>F125*0.18</f>
        <v>0</v>
      </c>
    </row>
    <row r="139" spans="1:7" ht="17.25" x14ac:dyDescent="0.25">
      <c r="A139" s="32"/>
      <c r="B139" s="117" t="s">
        <v>25</v>
      </c>
      <c r="C139" s="117"/>
      <c r="D139" s="117"/>
      <c r="E139" s="117"/>
      <c r="F139" s="117"/>
      <c r="G139" s="33">
        <f>G135+G136</f>
        <v>0</v>
      </c>
    </row>
    <row r="140" spans="1:7" ht="17.25" x14ac:dyDescent="0.25">
      <c r="A140" s="65"/>
      <c r="B140" s="68"/>
      <c r="C140" s="68"/>
      <c r="D140" s="68"/>
      <c r="E140" s="68"/>
      <c r="F140" s="68"/>
      <c r="G140" s="69"/>
    </row>
    <row r="142" spans="1:7" ht="17.25" x14ac:dyDescent="0.3">
      <c r="A142" s="118"/>
      <c r="B142" s="118"/>
      <c r="C142" s="47"/>
      <c r="D142" s="47"/>
      <c r="E142" s="47"/>
      <c r="F142" s="118"/>
      <c r="G142" s="118"/>
    </row>
    <row r="143" spans="1:7" ht="17.25" x14ac:dyDescent="0.3">
      <c r="A143" s="121" t="s">
        <v>124</v>
      </c>
      <c r="B143" s="122"/>
      <c r="C143" s="47"/>
      <c r="D143" s="47"/>
      <c r="E143" s="47"/>
      <c r="F143" s="70"/>
      <c r="G143" s="70"/>
    </row>
    <row r="144" spans="1:7" ht="17.25" x14ac:dyDescent="0.3">
      <c r="A144" s="123" t="s">
        <v>125</v>
      </c>
      <c r="B144" s="124"/>
      <c r="C144" s="47"/>
      <c r="D144" s="47"/>
      <c r="E144" s="47"/>
      <c r="F144" s="70"/>
      <c r="G144" s="70"/>
    </row>
    <row r="145" spans="1:7" ht="17.25" x14ac:dyDescent="0.3">
      <c r="A145" s="48"/>
      <c r="B145" s="47"/>
      <c r="C145" s="47"/>
      <c r="D145" s="47"/>
      <c r="E145" s="47"/>
      <c r="F145" s="47"/>
      <c r="G145" s="47"/>
    </row>
    <row r="146" spans="1:7" ht="17.25" x14ac:dyDescent="0.3">
      <c r="A146" s="119"/>
      <c r="B146" s="119"/>
      <c r="C146" s="47"/>
      <c r="D146" s="47"/>
      <c r="E146" s="47"/>
      <c r="F146" s="119"/>
      <c r="G146" s="119"/>
    </row>
    <row r="147" spans="1:7" ht="17.25" x14ac:dyDescent="0.3">
      <c r="A147" s="118"/>
      <c r="B147" s="118"/>
      <c r="C147" s="47"/>
      <c r="D147" s="47"/>
      <c r="E147" s="47"/>
      <c r="F147" s="118"/>
      <c r="G147" s="118"/>
    </row>
    <row r="148" spans="1:7" ht="17.25" x14ac:dyDescent="0.3">
      <c r="A148" s="70"/>
      <c r="B148" s="70"/>
      <c r="C148" s="47"/>
      <c r="D148" s="47"/>
      <c r="E148" s="47"/>
      <c r="F148" s="70"/>
      <c r="G148" s="70"/>
    </row>
    <row r="149" spans="1:7" ht="17.25" x14ac:dyDescent="0.3">
      <c r="A149" s="70"/>
      <c r="B149" s="70"/>
      <c r="C149" s="47"/>
      <c r="D149" s="47"/>
      <c r="E149" s="47"/>
      <c r="F149" s="70"/>
      <c r="G149" s="70"/>
    </row>
    <row r="150" spans="1:7" ht="17.25" x14ac:dyDescent="0.3">
      <c r="A150" s="70"/>
      <c r="B150" s="70"/>
      <c r="C150" s="47"/>
      <c r="D150" s="47"/>
      <c r="E150" s="47"/>
      <c r="F150" s="70"/>
      <c r="G150" s="70"/>
    </row>
    <row r="151" spans="1:7" ht="17.25" x14ac:dyDescent="0.3">
      <c r="A151" s="118"/>
      <c r="B151" s="118"/>
      <c r="C151" s="118"/>
      <c r="D151" s="118"/>
      <c r="E151" s="118"/>
      <c r="F151" s="118"/>
      <c r="G151" s="118"/>
    </row>
    <row r="152" spans="1:7" ht="17.25" x14ac:dyDescent="0.3">
      <c r="A152" s="49"/>
      <c r="B152" s="47"/>
      <c r="C152" s="47"/>
      <c r="D152" s="47"/>
      <c r="E152" s="47"/>
      <c r="F152" s="47"/>
      <c r="G152" s="47"/>
    </row>
    <row r="153" spans="1:7" ht="17.25" x14ac:dyDescent="0.3">
      <c r="A153" s="49"/>
      <c r="B153" s="47"/>
      <c r="C153" s="47"/>
      <c r="D153" s="47"/>
      <c r="E153" s="47"/>
      <c r="F153" s="47"/>
      <c r="G153" s="47"/>
    </row>
    <row r="154" spans="1:7" ht="17.25" x14ac:dyDescent="0.3">
      <c r="A154" s="49"/>
      <c r="B154" s="47"/>
      <c r="C154" s="47"/>
      <c r="D154" s="47"/>
      <c r="E154" s="47"/>
      <c r="F154" s="47"/>
      <c r="G154" s="47"/>
    </row>
    <row r="155" spans="1:7" ht="15.75" x14ac:dyDescent="0.25">
      <c r="A155" s="119"/>
      <c r="B155" s="119"/>
      <c r="C155" s="119"/>
      <c r="D155" s="119"/>
      <c r="E155" s="119"/>
      <c r="F155" s="119"/>
      <c r="G155" s="119"/>
    </row>
    <row r="156" spans="1:7" ht="17.25" x14ac:dyDescent="0.3">
      <c r="A156" s="118"/>
      <c r="B156" s="118"/>
      <c r="C156" s="118"/>
      <c r="D156" s="118"/>
      <c r="E156" s="118"/>
      <c r="F156" s="118"/>
      <c r="G156" s="118"/>
    </row>
  </sheetData>
  <mergeCells count="18">
    <mergeCell ref="A147:B147"/>
    <mergeCell ref="F147:G147"/>
    <mergeCell ref="A151:G151"/>
    <mergeCell ref="A155:G155"/>
    <mergeCell ref="A156:G156"/>
    <mergeCell ref="B136:F136"/>
    <mergeCell ref="B139:F139"/>
    <mergeCell ref="A142:B142"/>
    <mergeCell ref="F142:G142"/>
    <mergeCell ref="A146:B146"/>
    <mergeCell ref="F146:G146"/>
    <mergeCell ref="A144:B144"/>
    <mergeCell ref="B135:F135"/>
    <mergeCell ref="A3:G3"/>
    <mergeCell ref="A29:G29"/>
    <mergeCell ref="E119:F119"/>
    <mergeCell ref="B122:F122"/>
    <mergeCell ref="B132:F132"/>
  </mergeCells>
  <pageMargins left="0.70866141732283472" right="0.70866141732283472" top="1.1417322834645669" bottom="0.94488188976377963" header="0.31496062992125984" footer="0.31496062992125984"/>
  <pageSetup scale="55" fitToHeight="0" orientation="portrait" r:id="rId1"/>
  <rowBreaks count="2" manualBreakCount="2">
    <brk id="37" max="16383" man="1"/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Baranda y garitas y obras SC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Nicolas Paniagua Morillo</dc:creator>
  <cp:lastModifiedBy>Liliana Maria Portuondo Sanchez</cp:lastModifiedBy>
  <cp:lastPrinted>2019-04-26T14:54:23Z</cp:lastPrinted>
  <dcterms:created xsi:type="dcterms:W3CDTF">2019-04-08T20:31:01Z</dcterms:created>
  <dcterms:modified xsi:type="dcterms:W3CDTF">2019-04-26T14:58:05Z</dcterms:modified>
</cp:coreProperties>
</file>